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130"/>
  <workbookPr defaultThemeVersion="124226"/>
  <mc:AlternateContent xmlns:mc="http://schemas.openxmlformats.org/markup-compatibility/2006">
    <mc:Choice Requires="x15">
      <x15ac:absPath xmlns:x15ac="http://schemas.microsoft.com/office/spreadsheetml/2010/11/ac" url="S:\Sports\Skate Canada\Rosalyn Events &amp; Admin\Competitions\LOC Guidelines &amp; DOCS\2019-20 Tool kit and Guides\"/>
    </mc:Choice>
  </mc:AlternateContent>
  <xr:revisionPtr revIDLastSave="0" documentId="13_ncr:1_{23AE8AE3-7F97-4036-9E82-DDDEC4084785}" xr6:coauthVersionLast="45" xr6:coauthVersionMax="45" xr10:uidLastSave="{00000000-0000-0000-0000-000000000000}"/>
  <bookViews>
    <workbookView xWindow="-120" yWindow="-120" windowWidth="29040" windowHeight="15840" activeTab="6" xr2:uid="{00000000-000D-0000-FFFF-FFFF00000000}"/>
  </bookViews>
  <sheets>
    <sheet name="Sectionals" sheetId="4" r:id="rId1"/>
    <sheet name="Synchro Championships" sheetId="12" r:id="rId2"/>
    <sheet name="Praire Regionals" sheetId="11" r:id="rId3"/>
    <sheet name="MB Open" sheetId="6" r:id="rId4"/>
    <sheet name="STARSkate Championships" sheetId="9" r:id="rId5"/>
    <sheet name="Crocus" sheetId="13" r:id="rId6"/>
    <sheet name="Regional Championships" sheetId="10" r:id="rId7"/>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03" i="10" l="1"/>
  <c r="E100" i="10"/>
  <c r="F100" i="10"/>
  <c r="G100" i="10"/>
  <c r="H100" i="10"/>
  <c r="F8" i="4"/>
  <c r="F11" i="4"/>
  <c r="G11" i="4"/>
  <c r="H11" i="4"/>
  <c r="I11" i="4"/>
  <c r="F12" i="4"/>
  <c r="G12" i="4"/>
  <c r="H12" i="4"/>
  <c r="I12" i="4"/>
  <c r="F13" i="4"/>
  <c r="G13" i="4"/>
  <c r="H13" i="4"/>
  <c r="I13" i="4"/>
  <c r="F14" i="4"/>
  <c r="G14" i="4"/>
  <c r="H14" i="4"/>
  <c r="I14" i="4"/>
  <c r="F12" i="11"/>
  <c r="G12" i="11"/>
  <c r="H12" i="11"/>
  <c r="I12" i="11"/>
  <c r="G67" i="6"/>
  <c r="H67" i="6"/>
  <c r="I67" i="6"/>
  <c r="J67" i="6"/>
  <c r="G68" i="6"/>
  <c r="H68" i="6"/>
  <c r="I68" i="6"/>
  <c r="J68" i="6"/>
  <c r="G69" i="6"/>
  <c r="H69" i="6"/>
  <c r="I69" i="6"/>
  <c r="J69" i="6"/>
  <c r="G70" i="6"/>
  <c r="H70" i="6"/>
  <c r="I70" i="6"/>
  <c r="J70" i="6"/>
  <c r="G71" i="6"/>
  <c r="H71" i="6"/>
  <c r="I71" i="6"/>
  <c r="J71" i="6"/>
  <c r="G72" i="6"/>
  <c r="H72" i="6"/>
  <c r="I72" i="6"/>
  <c r="J72" i="6"/>
  <c r="G73" i="6"/>
  <c r="H73" i="6"/>
  <c r="I73" i="6"/>
  <c r="J73" i="6"/>
  <c r="G74" i="6"/>
  <c r="H74" i="6"/>
  <c r="I74" i="6"/>
  <c r="J74" i="6"/>
  <c r="G7" i="6"/>
  <c r="H7" i="6"/>
  <c r="I7" i="6"/>
  <c r="J7" i="6"/>
  <c r="G8" i="6"/>
  <c r="H8" i="6"/>
  <c r="I8" i="6"/>
  <c r="J8" i="6"/>
  <c r="G9" i="6"/>
  <c r="H9" i="6"/>
  <c r="I9" i="6"/>
  <c r="J9" i="6"/>
  <c r="G10" i="6"/>
  <c r="H10" i="6"/>
  <c r="I10" i="6"/>
  <c r="J10" i="6"/>
  <c r="G11" i="6"/>
  <c r="H11" i="6"/>
  <c r="I11" i="6"/>
  <c r="J11" i="6"/>
  <c r="G12" i="6"/>
  <c r="H12" i="6"/>
  <c r="I12" i="6"/>
  <c r="J12" i="6"/>
  <c r="G13" i="6"/>
  <c r="H13" i="6"/>
  <c r="I13" i="6"/>
  <c r="J13" i="6"/>
  <c r="G14" i="6"/>
  <c r="H14" i="6"/>
  <c r="I14" i="6"/>
  <c r="J14" i="6"/>
  <c r="G15" i="6"/>
  <c r="H15" i="6"/>
  <c r="I15" i="6"/>
  <c r="J15" i="6"/>
  <c r="G16" i="6"/>
  <c r="H16" i="6"/>
  <c r="I16" i="6"/>
  <c r="J16" i="6"/>
  <c r="G17" i="6"/>
  <c r="H17" i="6"/>
  <c r="I17" i="6"/>
  <c r="J17" i="6"/>
  <c r="G18" i="6"/>
  <c r="H18" i="6"/>
  <c r="I18" i="6"/>
  <c r="J18" i="6"/>
  <c r="G19" i="6"/>
  <c r="H19" i="6"/>
  <c r="I19" i="6"/>
  <c r="J19" i="6"/>
  <c r="G20" i="6"/>
  <c r="H20" i="6"/>
  <c r="I20" i="6"/>
  <c r="J20" i="6"/>
  <c r="G21" i="6"/>
  <c r="H21" i="6"/>
  <c r="I21" i="6"/>
  <c r="J21" i="6"/>
  <c r="G22" i="6"/>
  <c r="H22" i="6"/>
  <c r="I22" i="6"/>
  <c r="J22" i="6"/>
  <c r="G23" i="6"/>
  <c r="H23" i="6"/>
  <c r="I23" i="6"/>
  <c r="J23" i="6"/>
  <c r="G24" i="6"/>
  <c r="H24" i="6"/>
  <c r="I24" i="6"/>
  <c r="J24" i="6"/>
  <c r="G25" i="6"/>
  <c r="H25" i="6"/>
  <c r="I25" i="6"/>
  <c r="J25" i="6"/>
  <c r="G26" i="6"/>
  <c r="H26" i="6"/>
  <c r="I26" i="6"/>
  <c r="J26" i="6"/>
  <c r="G27" i="6"/>
  <c r="H27" i="6"/>
  <c r="I27" i="6"/>
  <c r="J27" i="6"/>
  <c r="G28" i="6"/>
  <c r="H28" i="6"/>
  <c r="I28" i="6"/>
  <c r="J28" i="6"/>
  <c r="G29" i="6"/>
  <c r="H29" i="6"/>
  <c r="I29" i="6"/>
  <c r="J29" i="6"/>
  <c r="G30" i="6"/>
  <c r="H30" i="6"/>
  <c r="I30" i="6"/>
  <c r="J30" i="6"/>
  <c r="G55" i="6"/>
  <c r="H55" i="6"/>
  <c r="I55" i="6"/>
  <c r="J55" i="6"/>
  <c r="G56" i="6"/>
  <c r="H56" i="6"/>
  <c r="I56" i="6"/>
  <c r="J56" i="6"/>
  <c r="G57" i="6"/>
  <c r="H57" i="6"/>
  <c r="I57" i="6"/>
  <c r="J57" i="6"/>
  <c r="G58" i="6"/>
  <c r="H58" i="6"/>
  <c r="I58" i="6"/>
  <c r="J58" i="6"/>
  <c r="G59" i="6"/>
  <c r="H59" i="6"/>
  <c r="I59" i="6"/>
  <c r="J59" i="6"/>
  <c r="G60" i="6"/>
  <c r="H60" i="6"/>
  <c r="I60" i="6"/>
  <c r="J60" i="6"/>
  <c r="G61" i="6"/>
  <c r="H61" i="6"/>
  <c r="I61" i="6"/>
  <c r="J61" i="6"/>
  <c r="G62" i="6"/>
  <c r="H62" i="6"/>
  <c r="I62" i="6"/>
  <c r="J62" i="6"/>
  <c r="G63" i="6"/>
  <c r="H63" i="6"/>
  <c r="I63" i="6"/>
  <c r="J63" i="6"/>
  <c r="G66" i="6"/>
  <c r="H66" i="6"/>
  <c r="I66" i="6"/>
  <c r="J66" i="6"/>
  <c r="G65" i="6"/>
  <c r="H65" i="6"/>
  <c r="I65" i="6"/>
  <c r="J65" i="6"/>
  <c r="G64" i="6"/>
  <c r="F112" i="10"/>
  <c r="E112" i="10"/>
  <c r="D112" i="10"/>
  <c r="F111" i="10"/>
  <c r="E111" i="10"/>
  <c r="D111" i="10"/>
  <c r="G46" i="6"/>
  <c r="H46" i="6"/>
  <c r="I46" i="6"/>
  <c r="J46" i="6"/>
  <c r="J98" i="6"/>
  <c r="I98" i="6"/>
  <c r="H98" i="6"/>
  <c r="G98" i="6"/>
  <c r="J97" i="6"/>
  <c r="I97" i="6"/>
  <c r="H97" i="6"/>
  <c r="G97" i="6"/>
  <c r="J96" i="6"/>
  <c r="I96" i="6"/>
  <c r="H96" i="6"/>
  <c r="G96" i="6"/>
  <c r="J95" i="6"/>
  <c r="I95" i="6"/>
  <c r="H95" i="6"/>
  <c r="G95" i="6"/>
  <c r="J94" i="6"/>
  <c r="I94" i="6"/>
  <c r="H94" i="6"/>
  <c r="G94" i="6"/>
  <c r="J93" i="6"/>
  <c r="I93" i="6"/>
  <c r="H93" i="6"/>
  <c r="G93" i="6"/>
  <c r="J115" i="6"/>
  <c r="I115" i="6"/>
  <c r="H115" i="6"/>
  <c r="G115" i="6"/>
  <c r="J114" i="6"/>
  <c r="I114" i="6"/>
  <c r="H114" i="6"/>
  <c r="G114" i="6"/>
  <c r="J113" i="6"/>
  <c r="I113" i="6"/>
  <c r="H113" i="6"/>
  <c r="G113" i="6"/>
  <c r="J112" i="6"/>
  <c r="I112" i="6"/>
  <c r="H112" i="6"/>
  <c r="G112" i="6"/>
  <c r="J111" i="6"/>
  <c r="I111" i="6"/>
  <c r="H111" i="6"/>
  <c r="G111" i="6"/>
  <c r="J110" i="6"/>
  <c r="I110" i="6"/>
  <c r="H110" i="6"/>
  <c r="G110" i="6"/>
  <c r="J109" i="6"/>
  <c r="I109" i="6"/>
  <c r="H109" i="6"/>
  <c r="G109" i="6"/>
  <c r="J108" i="6"/>
  <c r="I108" i="6"/>
  <c r="H108" i="6"/>
  <c r="G108" i="6"/>
  <c r="G106" i="6"/>
  <c r="H106" i="6"/>
  <c r="I106" i="6"/>
  <c r="J106" i="6"/>
  <c r="F11" i="13"/>
  <c r="G11" i="13"/>
  <c r="H11" i="13"/>
  <c r="I11" i="13"/>
  <c r="H99" i="10"/>
  <c r="G99" i="10"/>
  <c r="F99" i="10"/>
  <c r="E99" i="10"/>
  <c r="H98" i="10"/>
  <c r="G98" i="10"/>
  <c r="F98" i="10"/>
  <c r="E98" i="10"/>
  <c r="J35" i="10"/>
  <c r="I35" i="10"/>
  <c r="H35" i="10"/>
  <c r="G35" i="10"/>
  <c r="J34" i="10"/>
  <c r="I34" i="10"/>
  <c r="H34" i="10"/>
  <c r="G34" i="10"/>
  <c r="G36" i="10"/>
  <c r="H36" i="10"/>
  <c r="I36" i="10"/>
  <c r="J36" i="10"/>
  <c r="G37" i="10"/>
  <c r="H37" i="10"/>
  <c r="I37" i="10"/>
  <c r="J37" i="10"/>
  <c r="G32" i="10"/>
  <c r="H32" i="10"/>
  <c r="I32" i="10"/>
  <c r="J32" i="10"/>
  <c r="G33" i="10"/>
  <c r="H33" i="10"/>
  <c r="I33" i="10"/>
  <c r="J33" i="10"/>
  <c r="G61" i="10"/>
  <c r="H61" i="10"/>
  <c r="I61" i="10"/>
  <c r="J61" i="10"/>
  <c r="G62" i="10"/>
  <c r="H62" i="10"/>
  <c r="I62" i="10"/>
  <c r="J62" i="10"/>
  <c r="G63" i="10"/>
  <c r="H63" i="10"/>
  <c r="I63" i="10"/>
  <c r="J63" i="10"/>
  <c r="G64" i="10"/>
  <c r="H64" i="10"/>
  <c r="I64" i="10"/>
  <c r="J64" i="10"/>
  <c r="G65" i="10"/>
  <c r="H65" i="10"/>
  <c r="I65" i="10"/>
  <c r="J65" i="10"/>
  <c r="G59" i="10"/>
  <c r="H59" i="10"/>
  <c r="I59" i="10"/>
  <c r="J59" i="10"/>
  <c r="G48" i="10"/>
  <c r="H48" i="10"/>
  <c r="I48" i="10"/>
  <c r="J48" i="10"/>
  <c r="G39" i="10"/>
  <c r="H39" i="10"/>
  <c r="I39" i="10"/>
  <c r="J39" i="10"/>
  <c r="F11" i="12" l="1"/>
  <c r="G11" i="12"/>
  <c r="H11" i="12"/>
  <c r="H29" i="12"/>
  <c r="G29" i="12"/>
  <c r="F29" i="12"/>
  <c r="E29" i="12"/>
  <c r="H28" i="12"/>
  <c r="G28" i="12"/>
  <c r="F28" i="12"/>
  <c r="E28" i="12"/>
  <c r="G31" i="12" l="1"/>
  <c r="E31" i="12"/>
  <c r="F31" i="12"/>
  <c r="H31" i="12"/>
  <c r="E96" i="10" l="1"/>
  <c r="F96" i="10"/>
  <c r="G96" i="10"/>
  <c r="H96" i="10"/>
  <c r="E97" i="10"/>
  <c r="F97" i="10"/>
  <c r="G97" i="10"/>
  <c r="H97" i="10"/>
  <c r="F11" i="11" l="1"/>
  <c r="G11" i="11"/>
  <c r="H11" i="11"/>
  <c r="I11" i="11"/>
  <c r="F12" i="13"/>
  <c r="G12" i="13"/>
  <c r="H12" i="13"/>
  <c r="I12" i="13"/>
  <c r="E30" i="11"/>
  <c r="F30" i="11"/>
  <c r="G30" i="11"/>
  <c r="G29" i="13" l="1"/>
  <c r="F29" i="13"/>
  <c r="E29" i="13"/>
  <c r="G28" i="13"/>
  <c r="F28" i="13"/>
  <c r="E28" i="13"/>
  <c r="I21" i="13"/>
  <c r="H21" i="13"/>
  <c r="G21" i="13"/>
  <c r="F21" i="13"/>
  <c r="I20" i="13"/>
  <c r="H20" i="13"/>
  <c r="G20" i="13"/>
  <c r="F20" i="13"/>
  <c r="I19" i="13"/>
  <c r="H19" i="13"/>
  <c r="G19" i="13"/>
  <c r="F19" i="13"/>
  <c r="I18" i="13"/>
  <c r="H18" i="13"/>
  <c r="G18" i="13"/>
  <c r="F18" i="13"/>
  <c r="I17" i="13"/>
  <c r="H17" i="13"/>
  <c r="G17" i="13"/>
  <c r="F17" i="13"/>
  <c r="I16" i="13"/>
  <c r="H16" i="13"/>
  <c r="G16" i="13"/>
  <c r="F16" i="13"/>
  <c r="I15" i="13"/>
  <c r="H15" i="13"/>
  <c r="G15" i="13"/>
  <c r="F15" i="13"/>
  <c r="I14" i="13"/>
  <c r="H14" i="13"/>
  <c r="G14" i="13"/>
  <c r="F14" i="13"/>
  <c r="I13" i="13"/>
  <c r="H13" i="13"/>
  <c r="G13" i="13"/>
  <c r="F13" i="13"/>
  <c r="F23" i="13" s="1"/>
  <c r="I23" i="13"/>
  <c r="H23" i="13"/>
  <c r="G23" i="13"/>
  <c r="I8" i="4"/>
  <c r="I9" i="4"/>
  <c r="I10" i="4"/>
  <c r="I15" i="4"/>
  <c r="I16" i="4"/>
  <c r="I17" i="4"/>
  <c r="I18" i="4"/>
  <c r="I19" i="4"/>
  <c r="I20" i="4"/>
  <c r="I21" i="4"/>
  <c r="I22" i="4"/>
  <c r="I23" i="4"/>
  <c r="I24" i="4"/>
  <c r="I25" i="4"/>
  <c r="I26" i="4"/>
  <c r="I27" i="4"/>
  <c r="I28" i="4"/>
  <c r="I29" i="4"/>
  <c r="I30" i="4"/>
  <c r="I7" i="4"/>
  <c r="I20" i="12"/>
  <c r="H20" i="12"/>
  <c r="G20" i="12"/>
  <c r="F20" i="12"/>
  <c r="H19" i="12"/>
  <c r="G19" i="12"/>
  <c r="F19" i="12"/>
  <c r="H18" i="12"/>
  <c r="G18" i="12"/>
  <c r="F18" i="12"/>
  <c r="I17" i="12"/>
  <c r="H17" i="12"/>
  <c r="G17" i="12"/>
  <c r="F17" i="12"/>
  <c r="I16" i="12"/>
  <c r="H16" i="12"/>
  <c r="G16" i="12"/>
  <c r="F16" i="12"/>
  <c r="I15" i="12"/>
  <c r="H15" i="12"/>
  <c r="G15" i="12"/>
  <c r="F15" i="12"/>
  <c r="H14" i="12"/>
  <c r="G14" i="12"/>
  <c r="F14" i="12"/>
  <c r="I13" i="12"/>
  <c r="H13" i="12"/>
  <c r="G13" i="12"/>
  <c r="F13" i="12"/>
  <c r="I12" i="12"/>
  <c r="H12" i="12"/>
  <c r="G12" i="12"/>
  <c r="F12" i="12"/>
  <c r="I8" i="9"/>
  <c r="I9" i="9"/>
  <c r="I10" i="9"/>
  <c r="I11" i="9"/>
  <c r="I12" i="9"/>
  <c r="I13" i="9"/>
  <c r="I14" i="9"/>
  <c r="I15" i="9"/>
  <c r="I16" i="9"/>
  <c r="I17" i="9"/>
  <c r="I18" i="9"/>
  <c r="I19" i="9"/>
  <c r="I20" i="9"/>
  <c r="I21" i="9"/>
  <c r="I22" i="9"/>
  <c r="I23" i="9"/>
  <c r="I24" i="9"/>
  <c r="I25" i="9"/>
  <c r="I26" i="9"/>
  <c r="I27" i="9"/>
  <c r="I28" i="9"/>
  <c r="I29" i="9"/>
  <c r="I30" i="9"/>
  <c r="I31" i="9"/>
  <c r="I32" i="9"/>
  <c r="I33" i="9"/>
  <c r="I34" i="9"/>
  <c r="I35" i="9"/>
  <c r="I36" i="9"/>
  <c r="I37" i="9"/>
  <c r="I38" i="9"/>
  <c r="I39" i="9"/>
  <c r="I40" i="9"/>
  <c r="I41" i="9"/>
  <c r="I42" i="9"/>
  <c r="I43" i="9"/>
  <c r="I44" i="9"/>
  <c r="I45" i="9"/>
  <c r="I46" i="9"/>
  <c r="I47" i="9"/>
  <c r="I7" i="9"/>
  <c r="I13" i="11"/>
  <c r="I14" i="11"/>
  <c r="I15" i="11"/>
  <c r="I16" i="11"/>
  <c r="I17" i="11"/>
  <c r="I18" i="11"/>
  <c r="I19" i="11"/>
  <c r="I20" i="11"/>
  <c r="I21" i="11"/>
  <c r="J102" i="6"/>
  <c r="J103" i="6"/>
  <c r="J104" i="6"/>
  <c r="J105" i="6"/>
  <c r="J107" i="6"/>
  <c r="J116" i="6"/>
  <c r="J117" i="6"/>
  <c r="J118" i="6"/>
  <c r="J119" i="6"/>
  <c r="J120" i="6"/>
  <c r="J85" i="6"/>
  <c r="J86" i="6"/>
  <c r="J87" i="6"/>
  <c r="J88" i="6"/>
  <c r="J89" i="6"/>
  <c r="J90" i="6"/>
  <c r="J91" i="6"/>
  <c r="J92" i="6"/>
  <c r="J99" i="6"/>
  <c r="J100" i="6"/>
  <c r="J101" i="6"/>
  <c r="J52" i="6"/>
  <c r="J53" i="6"/>
  <c r="J54" i="6"/>
  <c r="J75" i="6"/>
  <c r="J76" i="6"/>
  <c r="J77" i="6"/>
  <c r="J78" i="6"/>
  <c r="J79" i="6"/>
  <c r="J80" i="6"/>
  <c r="J81" i="6"/>
  <c r="J82" i="6"/>
  <c r="J83" i="6"/>
  <c r="J84" i="6"/>
  <c r="J32" i="6"/>
  <c r="J33" i="6"/>
  <c r="J34" i="6"/>
  <c r="J35" i="6"/>
  <c r="J36" i="6"/>
  <c r="J37" i="6"/>
  <c r="J38" i="6"/>
  <c r="J39" i="6"/>
  <c r="J40" i="6"/>
  <c r="J41" i="6"/>
  <c r="J42" i="6"/>
  <c r="J43" i="6"/>
  <c r="J44" i="6"/>
  <c r="J45" i="6"/>
  <c r="J64" i="6"/>
  <c r="J47" i="6"/>
  <c r="J48" i="6"/>
  <c r="J49" i="6"/>
  <c r="J50" i="6"/>
  <c r="J51" i="6"/>
  <c r="J31" i="6"/>
  <c r="H23" i="12" l="1"/>
  <c r="I33" i="4"/>
  <c r="J122" i="6"/>
  <c r="F23" i="12"/>
  <c r="G23" i="12"/>
  <c r="I23" i="12"/>
  <c r="I49" i="9"/>
  <c r="G93" i="10"/>
  <c r="E93" i="10"/>
  <c r="J9" i="10"/>
  <c r="J10" i="10"/>
  <c r="J11" i="10"/>
  <c r="J12" i="10"/>
  <c r="J13" i="10"/>
  <c r="J14" i="10"/>
  <c r="J15" i="10"/>
  <c r="J16" i="10"/>
  <c r="J17" i="10"/>
  <c r="J18" i="10"/>
  <c r="J19" i="10"/>
  <c r="J20" i="10"/>
  <c r="J21" i="10"/>
  <c r="J22" i="10"/>
  <c r="J23" i="10"/>
  <c r="J24" i="10"/>
  <c r="J25" i="10"/>
  <c r="J26" i="10"/>
  <c r="J27" i="10"/>
  <c r="J28" i="10"/>
  <c r="J29" i="10"/>
  <c r="J30" i="10"/>
  <c r="J31" i="10"/>
  <c r="J38" i="10"/>
  <c r="J40" i="10"/>
  <c r="J41" i="10"/>
  <c r="J42" i="10"/>
  <c r="J43" i="10"/>
  <c r="J44" i="10"/>
  <c r="J45" i="10"/>
  <c r="J46" i="10"/>
  <c r="J47" i="10"/>
  <c r="J49" i="10"/>
  <c r="J50" i="10"/>
  <c r="J51" i="10"/>
  <c r="J52" i="10"/>
  <c r="J53" i="10"/>
  <c r="J54" i="10"/>
  <c r="J55" i="10"/>
  <c r="J56" i="10"/>
  <c r="J57" i="10"/>
  <c r="J58" i="10"/>
  <c r="J60" i="10"/>
  <c r="J66" i="10"/>
  <c r="J67" i="10"/>
  <c r="J68" i="10"/>
  <c r="J69" i="10"/>
  <c r="J70" i="10"/>
  <c r="J71" i="10"/>
  <c r="J72" i="10"/>
  <c r="J73" i="10"/>
  <c r="J74" i="10"/>
  <c r="J75" i="10"/>
  <c r="J76" i="10"/>
  <c r="J77" i="10"/>
  <c r="J78" i="10"/>
  <c r="J79" i="10"/>
  <c r="J80" i="10"/>
  <c r="J8" i="10"/>
  <c r="I23" i="11"/>
  <c r="J82" i="10" l="1"/>
  <c r="F29" i="9"/>
  <c r="G29" i="9"/>
  <c r="H29" i="9"/>
  <c r="F30" i="9"/>
  <c r="G30" i="9"/>
  <c r="H30" i="9"/>
  <c r="F31" i="9"/>
  <c r="G31" i="9"/>
  <c r="H31" i="9"/>
  <c r="F32" i="9"/>
  <c r="G32" i="9"/>
  <c r="H32" i="9"/>
  <c r="F33" i="9"/>
  <c r="G33" i="9"/>
  <c r="H33" i="9"/>
  <c r="F34" i="9"/>
  <c r="G34" i="9"/>
  <c r="H34" i="9"/>
  <c r="F35" i="9"/>
  <c r="G35" i="9"/>
  <c r="H35" i="9"/>
  <c r="F36" i="9"/>
  <c r="G36" i="9"/>
  <c r="H36" i="9"/>
  <c r="F37" i="9"/>
  <c r="G37" i="9"/>
  <c r="H37" i="9"/>
  <c r="F38" i="9"/>
  <c r="G38" i="9"/>
  <c r="H38" i="9"/>
  <c r="F39" i="9"/>
  <c r="G39" i="9"/>
  <c r="H39" i="9"/>
  <c r="F40" i="9"/>
  <c r="G40" i="9"/>
  <c r="H40" i="9"/>
  <c r="F41" i="9"/>
  <c r="G41" i="9"/>
  <c r="H41" i="9"/>
  <c r="F42" i="9"/>
  <c r="G42" i="9"/>
  <c r="H42" i="9"/>
  <c r="F43" i="9"/>
  <c r="G43" i="9"/>
  <c r="H43" i="9"/>
  <c r="F44" i="9"/>
  <c r="G44" i="9"/>
  <c r="H44" i="9"/>
  <c r="F45" i="9"/>
  <c r="G45" i="9"/>
  <c r="H45" i="9"/>
  <c r="F46" i="9"/>
  <c r="G46" i="9"/>
  <c r="H46" i="9"/>
  <c r="F16" i="9"/>
  <c r="G16" i="9"/>
  <c r="H16" i="9"/>
  <c r="F17" i="9"/>
  <c r="G17" i="9"/>
  <c r="H17" i="9"/>
  <c r="F18" i="9"/>
  <c r="G18" i="9"/>
  <c r="H18" i="9"/>
  <c r="F19" i="9"/>
  <c r="G19" i="9"/>
  <c r="H19" i="9"/>
  <c r="F20" i="9"/>
  <c r="G20" i="9"/>
  <c r="H20" i="9"/>
  <c r="F21" i="9"/>
  <c r="G21" i="9"/>
  <c r="H21" i="9"/>
  <c r="F22" i="9"/>
  <c r="G22" i="9"/>
  <c r="H22" i="9"/>
  <c r="F23" i="9"/>
  <c r="G23" i="9"/>
  <c r="H23" i="9"/>
  <c r="F24" i="9"/>
  <c r="G24" i="9"/>
  <c r="H24" i="9"/>
  <c r="F25" i="9"/>
  <c r="G25" i="9"/>
  <c r="H25" i="9"/>
  <c r="F26" i="9"/>
  <c r="G26" i="9"/>
  <c r="H26" i="9"/>
  <c r="F27" i="9"/>
  <c r="G27" i="9"/>
  <c r="H27" i="9"/>
  <c r="F28" i="9"/>
  <c r="G28" i="9"/>
  <c r="H28" i="9"/>
  <c r="G126" i="6" l="1"/>
  <c r="F126" i="6"/>
  <c r="E126" i="6"/>
  <c r="D126" i="6"/>
  <c r="G53" i="9"/>
  <c r="F53" i="9"/>
  <c r="E53" i="9"/>
  <c r="G55" i="10"/>
  <c r="H55" i="10"/>
  <c r="I55" i="10"/>
  <c r="I21" i="10"/>
  <c r="I22" i="10"/>
  <c r="I23" i="10"/>
  <c r="I24" i="10"/>
  <c r="I25" i="10"/>
  <c r="I26" i="10"/>
  <c r="I27" i="10"/>
  <c r="I28" i="10"/>
  <c r="I29" i="10"/>
  <c r="H21" i="10"/>
  <c r="H22" i="10"/>
  <c r="H23" i="10"/>
  <c r="H24" i="10"/>
  <c r="H25" i="10"/>
  <c r="H26" i="10"/>
  <c r="H27" i="10"/>
  <c r="H28" i="10"/>
  <c r="H29" i="10"/>
  <c r="G21" i="10"/>
  <c r="G22" i="10"/>
  <c r="G23" i="10"/>
  <c r="G24" i="10"/>
  <c r="G25" i="10"/>
  <c r="G26" i="10"/>
  <c r="G27" i="10"/>
  <c r="G28" i="10"/>
  <c r="G29" i="10"/>
  <c r="G54" i="10"/>
  <c r="H54" i="10"/>
  <c r="I54" i="10"/>
  <c r="G77" i="6"/>
  <c r="H77" i="6"/>
  <c r="I77" i="6"/>
  <c r="G78" i="6"/>
  <c r="H78" i="6"/>
  <c r="I78" i="6"/>
  <c r="G79" i="6"/>
  <c r="H79" i="6"/>
  <c r="I79" i="6"/>
  <c r="G80" i="6"/>
  <c r="H80" i="6"/>
  <c r="I80" i="6"/>
  <c r="G81" i="6"/>
  <c r="H81" i="6"/>
  <c r="I81" i="6"/>
  <c r="G82" i="6"/>
  <c r="H82" i="6"/>
  <c r="I82" i="6"/>
  <c r="G83" i="6"/>
  <c r="H83" i="6"/>
  <c r="I83" i="6"/>
  <c r="G84" i="6"/>
  <c r="H84" i="6"/>
  <c r="I84" i="6"/>
  <c r="G85" i="6"/>
  <c r="H85" i="6"/>
  <c r="I85" i="6"/>
  <c r="G86" i="6"/>
  <c r="H86" i="6"/>
  <c r="I86" i="6"/>
  <c r="G87" i="6"/>
  <c r="H87" i="6"/>
  <c r="I87" i="6"/>
  <c r="G92" i="6"/>
  <c r="H92" i="6"/>
  <c r="I92" i="6"/>
  <c r="F103" i="10"/>
  <c r="G103" i="10"/>
  <c r="H103" i="10"/>
  <c r="E104" i="10"/>
  <c r="F104" i="10"/>
  <c r="G104" i="10"/>
  <c r="H104" i="10"/>
  <c r="G76" i="10"/>
  <c r="H76" i="10"/>
  <c r="I76" i="10"/>
  <c r="G77" i="10"/>
  <c r="H77" i="10"/>
  <c r="I77" i="10"/>
  <c r="G78" i="10"/>
  <c r="H78" i="10"/>
  <c r="I78" i="10"/>
  <c r="G79" i="10"/>
  <c r="H79" i="10"/>
  <c r="I79" i="10"/>
  <c r="G73" i="10"/>
  <c r="H73" i="10"/>
  <c r="I73" i="10"/>
  <c r="G74" i="10"/>
  <c r="H74" i="10"/>
  <c r="I74" i="10"/>
  <c r="I75" i="10"/>
  <c r="G75" i="10"/>
  <c r="H75" i="10"/>
  <c r="G50" i="10"/>
  <c r="H50" i="10"/>
  <c r="I50" i="10"/>
  <c r="G51" i="10"/>
  <c r="H51" i="10"/>
  <c r="I51" i="10"/>
  <c r="G52" i="10"/>
  <c r="H52" i="10"/>
  <c r="I52" i="10"/>
  <c r="G53" i="10"/>
  <c r="H53" i="10"/>
  <c r="I53" i="10"/>
  <c r="G56" i="10"/>
  <c r="H56" i="10"/>
  <c r="I56" i="10"/>
  <c r="G57" i="10"/>
  <c r="H57" i="10"/>
  <c r="I57" i="10"/>
  <c r="G58" i="10"/>
  <c r="H58" i="10"/>
  <c r="I58" i="10"/>
  <c r="E102" i="10"/>
  <c r="F102" i="10"/>
  <c r="G102" i="10"/>
  <c r="H102" i="10"/>
  <c r="I67" i="10"/>
  <c r="I68" i="10"/>
  <c r="H67" i="10"/>
  <c r="H68" i="10"/>
  <c r="G67" i="10"/>
  <c r="G68" i="10"/>
  <c r="H21" i="11"/>
  <c r="G21" i="11"/>
  <c r="F21" i="11"/>
  <c r="H20" i="11"/>
  <c r="G20" i="11"/>
  <c r="F20" i="11"/>
  <c r="H19" i="11"/>
  <c r="G19" i="11"/>
  <c r="F19" i="11"/>
  <c r="H18" i="11"/>
  <c r="G18" i="11"/>
  <c r="F18" i="11"/>
  <c r="H17" i="11"/>
  <c r="G17" i="11"/>
  <c r="F17" i="11"/>
  <c r="H16" i="11"/>
  <c r="G16" i="11"/>
  <c r="F16" i="11"/>
  <c r="H15" i="11"/>
  <c r="G15" i="11"/>
  <c r="F15" i="11"/>
  <c r="H14" i="11"/>
  <c r="G14" i="11"/>
  <c r="F14" i="11"/>
  <c r="H13" i="11"/>
  <c r="G13" i="11"/>
  <c r="F13" i="11"/>
  <c r="G29" i="11"/>
  <c r="F29" i="11"/>
  <c r="E29" i="11"/>
  <c r="G28" i="11"/>
  <c r="F28" i="11"/>
  <c r="E28" i="11"/>
  <c r="H24" i="4"/>
  <c r="G24" i="4"/>
  <c r="F24" i="4"/>
  <c r="H23" i="4"/>
  <c r="G23" i="4"/>
  <c r="F23" i="4"/>
  <c r="H10" i="4"/>
  <c r="G10" i="4"/>
  <c r="F10" i="4"/>
  <c r="H9" i="4"/>
  <c r="G9" i="4"/>
  <c r="F9" i="4"/>
  <c r="F15" i="4"/>
  <c r="G15" i="4"/>
  <c r="H15" i="4"/>
  <c r="F16" i="4"/>
  <c r="G16" i="4"/>
  <c r="H16" i="4"/>
  <c r="H30" i="4"/>
  <c r="G30" i="4"/>
  <c r="F30" i="4"/>
  <c r="H27" i="4"/>
  <c r="G27" i="4"/>
  <c r="F27" i="4"/>
  <c r="H26" i="4"/>
  <c r="G26" i="4"/>
  <c r="F26" i="4"/>
  <c r="H22" i="4"/>
  <c r="G22" i="4"/>
  <c r="F22" i="4"/>
  <c r="H21" i="4"/>
  <c r="G21" i="4"/>
  <c r="F21" i="4"/>
  <c r="H18" i="4"/>
  <c r="G18" i="4"/>
  <c r="F18" i="4"/>
  <c r="G30" i="10"/>
  <c r="H30" i="10"/>
  <c r="I30" i="10"/>
  <c r="G31" i="10"/>
  <c r="H31" i="10"/>
  <c r="I31" i="10"/>
  <c r="G60" i="10"/>
  <c r="H60" i="10"/>
  <c r="I60" i="10"/>
  <c r="G66" i="10"/>
  <c r="H66" i="10"/>
  <c r="I66" i="10"/>
  <c r="G38" i="10"/>
  <c r="H38" i="10"/>
  <c r="I38" i="10"/>
  <c r="G40" i="10"/>
  <c r="H40" i="10"/>
  <c r="I40" i="10"/>
  <c r="G41" i="10"/>
  <c r="H41" i="10"/>
  <c r="I41" i="10"/>
  <c r="G42" i="10"/>
  <c r="H42" i="10"/>
  <c r="I42" i="10"/>
  <c r="G43" i="10"/>
  <c r="H43" i="10"/>
  <c r="I43" i="10"/>
  <c r="G44" i="10"/>
  <c r="H44" i="10"/>
  <c r="I44" i="10"/>
  <c r="G45" i="10"/>
  <c r="H45" i="10"/>
  <c r="I45" i="10"/>
  <c r="G46" i="10"/>
  <c r="H46" i="10"/>
  <c r="I46" i="10"/>
  <c r="G47" i="10"/>
  <c r="H47" i="10"/>
  <c r="I47" i="10"/>
  <c r="G49" i="10"/>
  <c r="H49" i="10"/>
  <c r="I49" i="10"/>
  <c r="G69" i="10"/>
  <c r="H69" i="10"/>
  <c r="I69" i="10"/>
  <c r="G70" i="10"/>
  <c r="H70" i="10"/>
  <c r="I70" i="10"/>
  <c r="G71" i="10"/>
  <c r="H71" i="10"/>
  <c r="I71" i="10"/>
  <c r="G72" i="10"/>
  <c r="H72" i="10"/>
  <c r="I72" i="10"/>
  <c r="I20" i="10"/>
  <c r="H20" i="10"/>
  <c r="G20" i="10"/>
  <c r="G31" i="6"/>
  <c r="H31" i="6"/>
  <c r="I31" i="6"/>
  <c r="G32" i="6"/>
  <c r="H32" i="6"/>
  <c r="I32" i="6"/>
  <c r="G33" i="6"/>
  <c r="H33" i="6"/>
  <c r="I33" i="6"/>
  <c r="G34" i="6"/>
  <c r="H34" i="6"/>
  <c r="I34" i="6"/>
  <c r="G35" i="6"/>
  <c r="H35" i="6"/>
  <c r="I35" i="6"/>
  <c r="G36" i="6"/>
  <c r="H36" i="6"/>
  <c r="I36" i="6"/>
  <c r="G37" i="6"/>
  <c r="H37" i="6"/>
  <c r="I37" i="6"/>
  <c r="G38" i="6"/>
  <c r="H38" i="6"/>
  <c r="I38" i="6"/>
  <c r="G39" i="6"/>
  <c r="H39" i="6"/>
  <c r="I39" i="6"/>
  <c r="G40" i="6"/>
  <c r="H40" i="6"/>
  <c r="I40" i="6"/>
  <c r="G41" i="6"/>
  <c r="H41" i="6"/>
  <c r="I41" i="6"/>
  <c r="G42" i="6"/>
  <c r="H42" i="6"/>
  <c r="I42" i="6"/>
  <c r="G43" i="6"/>
  <c r="H43" i="6"/>
  <c r="I43" i="6"/>
  <c r="G44" i="6"/>
  <c r="H44" i="6"/>
  <c r="I44" i="6"/>
  <c r="G45" i="6"/>
  <c r="H45" i="6"/>
  <c r="I45" i="6"/>
  <c r="H64" i="6"/>
  <c r="I64" i="6"/>
  <c r="G47" i="6"/>
  <c r="H47" i="6"/>
  <c r="I47" i="6"/>
  <c r="G48" i="6"/>
  <c r="H48" i="6"/>
  <c r="I48" i="6"/>
  <c r="G49" i="6"/>
  <c r="H49" i="6"/>
  <c r="I49" i="6"/>
  <c r="G50" i="6"/>
  <c r="H50" i="6"/>
  <c r="I50" i="6"/>
  <c r="G51" i="6"/>
  <c r="H51" i="6"/>
  <c r="I51" i="6"/>
  <c r="G52" i="6"/>
  <c r="H52" i="6"/>
  <c r="I52" i="6"/>
  <c r="G53" i="6"/>
  <c r="H53" i="6"/>
  <c r="I53" i="6"/>
  <c r="G54" i="6"/>
  <c r="H54" i="6"/>
  <c r="I54" i="6"/>
  <c r="G75" i="6"/>
  <c r="H75" i="6"/>
  <c r="I75" i="6"/>
  <c r="G76" i="6"/>
  <c r="H76" i="6"/>
  <c r="I76" i="6"/>
  <c r="G88" i="6"/>
  <c r="H88" i="6"/>
  <c r="I88" i="6"/>
  <c r="G89" i="6"/>
  <c r="H89" i="6"/>
  <c r="I89" i="6"/>
  <c r="G90" i="6"/>
  <c r="H90" i="6"/>
  <c r="I90" i="6"/>
  <c r="G91" i="6"/>
  <c r="H91" i="6"/>
  <c r="I91" i="6"/>
  <c r="G99" i="6"/>
  <c r="H99" i="6"/>
  <c r="I99" i="6"/>
  <c r="G100" i="6"/>
  <c r="H100" i="6"/>
  <c r="I100" i="6"/>
  <c r="G101" i="6"/>
  <c r="H101" i="6"/>
  <c r="I101" i="6"/>
  <c r="G102" i="6"/>
  <c r="H102" i="6"/>
  <c r="I102" i="6"/>
  <c r="G103" i="6"/>
  <c r="H103" i="6"/>
  <c r="I103" i="6"/>
  <c r="G104" i="6"/>
  <c r="H104" i="6"/>
  <c r="I104" i="6"/>
  <c r="G105" i="6"/>
  <c r="H105" i="6"/>
  <c r="I105" i="6"/>
  <c r="G107" i="6"/>
  <c r="H107" i="6"/>
  <c r="I107" i="6"/>
  <c r="G116" i="6"/>
  <c r="H116" i="6"/>
  <c r="I116" i="6"/>
  <c r="G117" i="6"/>
  <c r="H117" i="6"/>
  <c r="I117" i="6"/>
  <c r="G118" i="6"/>
  <c r="H118" i="6"/>
  <c r="I118" i="6"/>
  <c r="G119" i="6"/>
  <c r="H119" i="6"/>
  <c r="I119" i="6"/>
  <c r="H101" i="10"/>
  <c r="G101" i="10"/>
  <c r="F101" i="10"/>
  <c r="E101" i="10"/>
  <c r="I19" i="10"/>
  <c r="H19" i="10"/>
  <c r="G19" i="10"/>
  <c r="I18" i="10"/>
  <c r="H18" i="10"/>
  <c r="G18" i="10"/>
  <c r="I17" i="10"/>
  <c r="H17" i="10"/>
  <c r="G17" i="10"/>
  <c r="I16" i="10"/>
  <c r="H16" i="10"/>
  <c r="G16" i="10"/>
  <c r="I15" i="10"/>
  <c r="H15" i="10"/>
  <c r="G15" i="10"/>
  <c r="I14" i="10"/>
  <c r="H14" i="10"/>
  <c r="G14" i="10"/>
  <c r="I13" i="10"/>
  <c r="H13" i="10"/>
  <c r="G13" i="10"/>
  <c r="I12" i="10"/>
  <c r="H12" i="10"/>
  <c r="G12" i="10"/>
  <c r="I11" i="10"/>
  <c r="H11" i="10"/>
  <c r="G11" i="10"/>
  <c r="I10" i="10"/>
  <c r="H10" i="10"/>
  <c r="G10" i="10"/>
  <c r="I9" i="10"/>
  <c r="H9" i="10"/>
  <c r="G9" i="10"/>
  <c r="I8" i="10"/>
  <c r="H8" i="10"/>
  <c r="G8" i="10"/>
  <c r="H15" i="9"/>
  <c r="G15" i="9"/>
  <c r="F15" i="9"/>
  <c r="H14" i="9"/>
  <c r="G14" i="9"/>
  <c r="F14" i="9"/>
  <c r="H13" i="9"/>
  <c r="G13" i="9"/>
  <c r="F13" i="9"/>
  <c r="H12" i="9"/>
  <c r="G12" i="9"/>
  <c r="F12" i="9"/>
  <c r="H11" i="9"/>
  <c r="G11" i="9"/>
  <c r="F11" i="9"/>
  <c r="H10" i="9"/>
  <c r="G10" i="9"/>
  <c r="F10" i="9"/>
  <c r="H9" i="9"/>
  <c r="G9" i="9"/>
  <c r="F9" i="9"/>
  <c r="H8" i="9"/>
  <c r="G8" i="9"/>
  <c r="F8" i="9"/>
  <c r="H7" i="9"/>
  <c r="G7" i="9"/>
  <c r="G49" i="9" s="1"/>
  <c r="F7" i="9"/>
  <c r="D129" i="6"/>
  <c r="E129" i="6"/>
  <c r="F129" i="6"/>
  <c r="G129" i="6"/>
  <c r="E105" i="10"/>
  <c r="F105" i="10"/>
  <c r="G105" i="10"/>
  <c r="H105" i="10"/>
  <c r="G130" i="6"/>
  <c r="F130" i="6"/>
  <c r="E130" i="6"/>
  <c r="D130" i="6"/>
  <c r="G56" i="9"/>
  <c r="F56" i="9"/>
  <c r="E56" i="9"/>
  <c r="D56" i="9"/>
  <c r="D58" i="9" s="1"/>
  <c r="E88" i="10"/>
  <c r="F88" i="10"/>
  <c r="G88" i="10"/>
  <c r="H88" i="10"/>
  <c r="E89" i="10"/>
  <c r="F89" i="10"/>
  <c r="G89" i="10"/>
  <c r="H89" i="10"/>
  <c r="E90" i="10"/>
  <c r="F90" i="10"/>
  <c r="G90" i="10"/>
  <c r="H90" i="10"/>
  <c r="E91" i="10"/>
  <c r="F91" i="10"/>
  <c r="G91" i="10"/>
  <c r="H91" i="10"/>
  <c r="E92" i="10"/>
  <c r="F92" i="10"/>
  <c r="G92" i="10"/>
  <c r="H92" i="10"/>
  <c r="H87" i="10"/>
  <c r="G87" i="10"/>
  <c r="F87" i="10"/>
  <c r="E87" i="10"/>
  <c r="G55" i="9"/>
  <c r="F55" i="9"/>
  <c r="E55" i="9"/>
  <c r="G54" i="9"/>
  <c r="F54" i="9"/>
  <c r="E54" i="9"/>
  <c r="G128" i="6"/>
  <c r="F128" i="6"/>
  <c r="E128" i="6"/>
  <c r="D128" i="6"/>
  <c r="G127" i="6"/>
  <c r="F127" i="6"/>
  <c r="E127" i="6"/>
  <c r="D127" i="6"/>
  <c r="H94" i="10"/>
  <c r="G94" i="10"/>
  <c r="F94" i="10"/>
  <c r="E94" i="10"/>
  <c r="E95" i="10"/>
  <c r="F95" i="10"/>
  <c r="G95" i="10"/>
  <c r="H95" i="10"/>
  <c r="H93" i="10"/>
  <c r="F93" i="10"/>
  <c r="I80" i="10"/>
  <c r="H80" i="10"/>
  <c r="G80" i="10"/>
  <c r="H8" i="4"/>
  <c r="G33" i="4" s="1"/>
  <c r="G8" i="4"/>
  <c r="F33" i="4" s="1"/>
  <c r="H7" i="4"/>
  <c r="G7" i="4"/>
  <c r="F7" i="4"/>
  <c r="G120" i="6"/>
  <c r="H120" i="6"/>
  <c r="I120" i="6"/>
  <c r="F17" i="4"/>
  <c r="G17" i="4"/>
  <c r="H17" i="4"/>
  <c r="F19" i="4"/>
  <c r="G19" i="4"/>
  <c r="H19" i="4"/>
  <c r="F20" i="4"/>
  <c r="G20" i="4"/>
  <c r="H20" i="4"/>
  <c r="F25" i="4"/>
  <c r="G25" i="4"/>
  <c r="H25" i="4"/>
  <c r="F28" i="4"/>
  <c r="G28" i="4"/>
  <c r="H28" i="4"/>
  <c r="F29" i="4"/>
  <c r="G29" i="4"/>
  <c r="H29" i="4"/>
  <c r="F31" i="4"/>
  <c r="G31" i="4"/>
  <c r="H31" i="4"/>
  <c r="H33" i="4" l="1"/>
  <c r="F132" i="6"/>
  <c r="G107" i="10"/>
  <c r="I82" i="10"/>
  <c r="H82" i="10"/>
  <c r="H107" i="10"/>
  <c r="E107" i="10"/>
  <c r="G82" i="10"/>
  <c r="F107" i="10"/>
  <c r="G23" i="11"/>
  <c r="H122" i="6"/>
  <c r="E132" i="6"/>
  <c r="G132" i="6"/>
  <c r="D132" i="6"/>
  <c r="G122" i="6"/>
  <c r="I122" i="6"/>
  <c r="F58" i="9"/>
  <c r="E58" i="9"/>
  <c r="G58" i="9"/>
  <c r="H49" i="9"/>
  <c r="F49" i="9"/>
  <c r="F23" i="11"/>
  <c r="H23" i="11"/>
</calcChain>
</file>

<file path=xl/sharedStrings.xml><?xml version="1.0" encoding="utf-8"?>
<sst xmlns="http://schemas.openxmlformats.org/spreadsheetml/2006/main" count="738" uniqueCount="318">
  <si>
    <t>Events</t>
  </si>
  <si>
    <t>Gold</t>
  </si>
  <si>
    <t>Silver</t>
  </si>
  <si>
    <t>Bronze</t>
  </si>
  <si>
    <t>Pre Juvenile Dance</t>
  </si>
  <si>
    <t>Juvenile Dance</t>
  </si>
  <si>
    <t>Pre Juvenile Women U11</t>
  </si>
  <si>
    <t>Juvenile Women U14</t>
  </si>
  <si>
    <t>Novice Women</t>
  </si>
  <si>
    <t>Junior Women</t>
  </si>
  <si>
    <t>Senior Women</t>
  </si>
  <si>
    <t>Pre Juvenile Men U11</t>
  </si>
  <si>
    <t>Pre Novice Men</t>
  </si>
  <si>
    <t>TOTALS</t>
  </si>
  <si>
    <t>Extra Set</t>
  </si>
  <si>
    <t>N/A</t>
  </si>
  <si>
    <t>Pre Juvenile Women U11 FreeSkate</t>
  </si>
  <si>
    <t>Pre Juvenile Men U11 FreeSkate</t>
  </si>
  <si>
    <t>Juvenile Women U14 FreeSkate</t>
  </si>
  <si>
    <t>Pre-Novice Women FreeSkate</t>
  </si>
  <si>
    <t>Pre Novice Men FreeSkate</t>
  </si>
  <si>
    <t>Novice Women FreeSkate</t>
  </si>
  <si>
    <t>Junior Women FreeSkate</t>
  </si>
  <si>
    <t>Senior Women FreeSkate</t>
  </si>
  <si>
    <t>Novice Men FreeSkate</t>
  </si>
  <si>
    <t>Junior Men FreeSkate</t>
  </si>
  <si>
    <t>Senior Men FreeSkate</t>
  </si>
  <si>
    <t>Gold Women</t>
  </si>
  <si>
    <t>Gold Men</t>
  </si>
  <si>
    <t>Pre-Novice Women Short</t>
  </si>
  <si>
    <t>Pre Novice Men Short</t>
  </si>
  <si>
    <t>Novice Women Short</t>
  </si>
  <si>
    <t>Novice Men Short</t>
  </si>
  <si>
    <t>Junior Women Short</t>
  </si>
  <si>
    <t>Junior Men Short</t>
  </si>
  <si>
    <t>Senior Women Short</t>
  </si>
  <si>
    <t>Senior Men Short</t>
  </si>
  <si>
    <t>Special O Level 1</t>
  </si>
  <si>
    <t>Special O Level 2</t>
  </si>
  <si>
    <t>Adult Bronze FreeSkate</t>
  </si>
  <si>
    <t>Adult Silver FreeSkate</t>
  </si>
  <si>
    <t>Adult Gold FreeSkate</t>
  </si>
  <si>
    <t>Adult Masters FreeSkate</t>
  </si>
  <si>
    <t>Adult Pre-Introductory Interpretive</t>
  </si>
  <si>
    <t>Adult Introductory Interpretive</t>
  </si>
  <si>
    <t>Adult Bronze Interpretive</t>
  </si>
  <si>
    <t>Adult Silver Interpretive</t>
  </si>
  <si>
    <t>Adult Gold Interpretive</t>
  </si>
  <si>
    <t>Beginner I</t>
  </si>
  <si>
    <t>Beginner II</t>
  </si>
  <si>
    <t>Elementary</t>
  </si>
  <si>
    <t>Juvenile</t>
  </si>
  <si>
    <t>Pre-Novice</t>
  </si>
  <si>
    <t>Novice</t>
  </si>
  <si>
    <t>Intermediate</t>
  </si>
  <si>
    <t>Open</t>
  </si>
  <si>
    <t>Adult I</t>
  </si>
  <si>
    <t>Adult II</t>
  </si>
  <si>
    <t>Adult III</t>
  </si>
  <si>
    <t>Number of Skaters on Largest Team</t>
  </si>
  <si>
    <t>Number of Teams Registered</t>
  </si>
  <si>
    <t>Merit</t>
  </si>
  <si>
    <t>Preliminary Dance</t>
  </si>
  <si>
    <t>Junior Bronze Dance</t>
  </si>
  <si>
    <t>Senior Bronze Dance</t>
  </si>
  <si>
    <t>Junior Silver Dance</t>
  </si>
  <si>
    <t>Senior Silver Dance</t>
  </si>
  <si>
    <t>Pre-Juvenile Dance</t>
  </si>
  <si>
    <t>Open Pair</t>
  </si>
  <si>
    <t>1. Enter the number of teams listed in each event category into the correct row under Column C</t>
  </si>
  <si>
    <t>The Charts below can be used to calculate how many medals and ribbons should be ordered for the event.  Once your entry deadline has passed, enter the number of entries listed in each event category into the correct row under Column C.  The total number of each type of medal will be calculated at the bottom.</t>
  </si>
  <si>
    <t>The Chart below can be used to calculate how many medals should be ordered for the event.  Once your entry deadline has passed, follow these steps:</t>
  </si>
  <si>
    <t>The Chart below can be used to calculate how many medals should be ordered for the event.  Once your entry deadline has passed, enter the number of entries listed in each event category into the correct row under Column C (One Dance or Pair team counts as 1 entry).  The total number of each type of medal will be calculated at the bottom.</t>
  </si>
  <si>
    <t>The Charts below can be used to calculate how many medals and ribbons should be ordered for the event.  Once your entry deadline has passed, enter the number of entries listed in each event category into the correct row under Column C (One Dance or Pair team counts as 1 entry).  The total number of each type of medal will be calculated at the bottom.</t>
  </si>
  <si>
    <t>Gold Women FreeSkate</t>
  </si>
  <si>
    <t>Gold Men FreeSkate</t>
  </si>
  <si>
    <t>STAR 1 Element Assessment</t>
  </si>
  <si>
    <t>STAR 2 Compulsory Program</t>
  </si>
  <si>
    <t>STAR 3 FreeSkate</t>
  </si>
  <si>
    <t>CanSkate Stage 1</t>
  </si>
  <si>
    <t>Canskate Stage 2</t>
  </si>
  <si>
    <t>CanSkate Stage 3</t>
  </si>
  <si>
    <t>CanSkate Stage 4</t>
  </si>
  <si>
    <t>CanSkate Stage 5</t>
  </si>
  <si>
    <t>CanSkate Stage 6</t>
  </si>
  <si>
    <t>Juvenile Men U14 FreeSkate</t>
  </si>
  <si>
    <r>
      <t>STAR 4 Women</t>
    </r>
    <r>
      <rPr>
        <sz val="8"/>
        <color theme="1"/>
        <rFont val="Calibri"/>
        <family val="2"/>
        <scheme val="minor"/>
      </rPr>
      <t xml:space="preserve"> U13</t>
    </r>
  </si>
  <si>
    <r>
      <t>STAR 4 Women</t>
    </r>
    <r>
      <rPr>
        <sz val="8"/>
        <color theme="1"/>
        <rFont val="Calibri"/>
        <family val="2"/>
        <scheme val="minor"/>
      </rPr>
      <t xml:space="preserve"> 13O</t>
    </r>
  </si>
  <si>
    <r>
      <t>STAR 4 Men</t>
    </r>
    <r>
      <rPr>
        <sz val="8"/>
        <color theme="1"/>
        <rFont val="Calibri"/>
        <family val="2"/>
        <scheme val="minor"/>
      </rPr>
      <t xml:space="preserve"> U13</t>
    </r>
  </si>
  <si>
    <r>
      <t>STAR 4 Men</t>
    </r>
    <r>
      <rPr>
        <sz val="8"/>
        <color theme="1"/>
        <rFont val="Calibri"/>
        <family val="2"/>
        <scheme val="minor"/>
      </rPr>
      <t xml:space="preserve"> 13O</t>
    </r>
  </si>
  <si>
    <r>
      <t xml:space="preserve">STAR 5 Women </t>
    </r>
    <r>
      <rPr>
        <sz val="8"/>
        <color theme="1"/>
        <rFont val="Calibri"/>
        <family val="2"/>
        <scheme val="minor"/>
      </rPr>
      <t>U10</t>
    </r>
  </si>
  <si>
    <r>
      <t>STAR 5 Women</t>
    </r>
    <r>
      <rPr>
        <sz val="8"/>
        <color theme="1"/>
        <rFont val="Calibri"/>
        <family val="2"/>
        <scheme val="minor"/>
      </rPr>
      <t xml:space="preserve"> U13</t>
    </r>
  </si>
  <si>
    <r>
      <t>STAR 5 Women</t>
    </r>
    <r>
      <rPr>
        <sz val="8"/>
        <color theme="1"/>
        <rFont val="Calibri"/>
        <family val="2"/>
        <scheme val="minor"/>
      </rPr>
      <t xml:space="preserve"> 13O</t>
    </r>
  </si>
  <si>
    <r>
      <t>STAR 5 Men</t>
    </r>
    <r>
      <rPr>
        <sz val="8"/>
        <color theme="1"/>
        <rFont val="Calibri"/>
        <family val="2"/>
        <scheme val="minor"/>
      </rPr>
      <t xml:space="preserve"> U13</t>
    </r>
  </si>
  <si>
    <r>
      <t>STAR 5 Men</t>
    </r>
    <r>
      <rPr>
        <sz val="8"/>
        <color theme="1"/>
        <rFont val="Calibri"/>
        <family val="2"/>
        <scheme val="minor"/>
      </rPr>
      <t xml:space="preserve"> 13O</t>
    </r>
  </si>
  <si>
    <t>Pre Juvenile Women U13</t>
  </si>
  <si>
    <t>Pre Juvenile Men U13</t>
  </si>
  <si>
    <t>Juvenile Men U14</t>
  </si>
  <si>
    <t>Novice Men</t>
  </si>
  <si>
    <t>Junior Men</t>
  </si>
  <si>
    <t>Senior Men</t>
  </si>
  <si>
    <t>Pre Novice Dance</t>
  </si>
  <si>
    <t>Pre Novice Women</t>
  </si>
  <si>
    <t>Novice Dance</t>
  </si>
  <si>
    <t>Pre Juvenile Women U13 FreeSkate</t>
  </si>
  <si>
    <t>Pre Juvenile Men U13 FreeSkate</t>
  </si>
  <si>
    <t>Juvenile Women U12</t>
  </si>
  <si>
    <t>Juvenile Men U12</t>
  </si>
  <si>
    <t>Juvenile Women U12 FreeSkate</t>
  </si>
  <si>
    <t>Juvenile Men U12 FreeSkate</t>
  </si>
  <si>
    <t>Freeskate</t>
  </si>
  <si>
    <t>Dance</t>
  </si>
  <si>
    <t>Pairs</t>
  </si>
  <si>
    <t>Special O</t>
  </si>
  <si>
    <t>Elements</t>
  </si>
  <si>
    <t>CanSkate</t>
  </si>
  <si>
    <t>Team</t>
  </si>
  <si>
    <t xml:space="preserve">Every level receives ribbons by the Assessmment to Standard Format for Spin events. </t>
  </si>
  <si>
    <t>in Largest Flight</t>
  </si>
  <si>
    <t xml:space="preserve">Number Registered </t>
  </si>
  <si>
    <t xml:space="preserve"> on Largest Team</t>
  </si>
  <si>
    <t xml:space="preserve">Number of Skaters </t>
  </si>
  <si>
    <t>on Largest Team</t>
  </si>
  <si>
    <t>Special O Freeskate Level 1</t>
  </si>
  <si>
    <t>Special O Freeskate Level 2</t>
  </si>
  <si>
    <t>Special O Freeskate Level 3</t>
  </si>
  <si>
    <t>Special O Freeskate Level 4</t>
  </si>
  <si>
    <t>Special O Freeskate Level 5</t>
  </si>
  <si>
    <t>Special O Freeskate Level 6</t>
  </si>
  <si>
    <r>
      <rPr>
        <u/>
        <sz val="11"/>
        <color theme="1"/>
        <rFont val="Calibri"/>
        <family val="2"/>
        <scheme val="minor"/>
      </rPr>
      <t>CanSkate and STAR 1; 2; 3</t>
    </r>
    <r>
      <rPr>
        <sz val="11"/>
        <color theme="1"/>
        <rFont val="Calibri"/>
        <family val="2"/>
        <scheme val="minor"/>
      </rPr>
      <t xml:space="preserve"> do not receive medals for any event, they receive only ribbons and they are not ranked.  This is called "Assesment to Standard Format".</t>
    </r>
  </si>
  <si>
    <t>Note of clarification: Ribbons vs Medals</t>
  </si>
  <si>
    <t>Gold Dance</t>
  </si>
  <si>
    <t>If events combined, only fill in one line. You are free to edit this spreadsheet so the titles match your own.</t>
  </si>
  <si>
    <t>STAR 4 Element Event</t>
  </si>
  <si>
    <t>STAR 5 Element Event</t>
  </si>
  <si>
    <t>Gold Element Event</t>
  </si>
  <si>
    <t>STAR 4 Team Elements</t>
  </si>
  <si>
    <t>STAR 5 Team Elements</t>
  </si>
  <si>
    <t>Gold Team Elements</t>
  </si>
  <si>
    <t>Open Team Elements</t>
  </si>
  <si>
    <t>STAR 2 Element Event</t>
  </si>
  <si>
    <t>STAR 3 Element Event</t>
  </si>
  <si>
    <t>STAR 2 Team Elements</t>
  </si>
  <si>
    <t>STAR 3 Team Elements</t>
  </si>
  <si>
    <t>STAR 6 (Sr Bronze) Women FreeSkate</t>
  </si>
  <si>
    <t>STAR 6 (Sr Bronze) Men FreeSkate</t>
  </si>
  <si>
    <t>STAR 7 Women FreeSkate</t>
  </si>
  <si>
    <t>STAR 7 Men FreeSkate</t>
  </si>
  <si>
    <t>STAR 8 (Jr Silver) Women FreeSkate</t>
  </si>
  <si>
    <t>STAR 8 (Jr Silver) Men FreeSkate</t>
  </si>
  <si>
    <t>STAR 9 Women FreeSkate</t>
  </si>
  <si>
    <t>STAR 9 Men FreeSkate</t>
  </si>
  <si>
    <t>STAR 10 (Sr Silver) Women FreeSkate</t>
  </si>
  <si>
    <t>STAR 10 (Sr Silver) Men FreeSkate</t>
  </si>
  <si>
    <t>Diamond Dance</t>
  </si>
  <si>
    <r>
      <rPr>
        <u/>
        <sz val="11"/>
        <color theme="1"/>
        <rFont val="Calibri"/>
        <family val="2"/>
        <scheme val="minor"/>
      </rPr>
      <t>STAR 4 and higher</t>
    </r>
    <r>
      <rPr>
        <sz val="11"/>
        <color theme="1"/>
        <rFont val="Calibri"/>
        <family val="2"/>
        <scheme val="minor"/>
      </rPr>
      <t xml:space="preserve"> receive medals by ranking for Freeskate, Elements and Team events, which is referred to as "Assessment to Standard with Ranking Format". </t>
    </r>
  </si>
  <si>
    <t>STAR 7 Women</t>
  </si>
  <si>
    <t>STAR 7 Men</t>
  </si>
  <si>
    <t>STAR 9 Women</t>
  </si>
  <si>
    <t>STAR 9 Men</t>
  </si>
  <si>
    <t>The Charts below can be used to calculate how many medals and ribbons should be ordered for the event.  Once your entry deadline has passed, enter the number of entries listed in each event category (for Team Events, one team is 1 entry) into the correct row under Column D and C respectively.  The total number of each type of medal will be calculated at the bottom.</t>
  </si>
  <si>
    <r>
      <t>STAR 4 Women</t>
    </r>
    <r>
      <rPr>
        <sz val="8"/>
        <color theme="1"/>
        <rFont val="Calibri"/>
        <family val="2"/>
        <scheme val="minor"/>
      </rPr>
      <t xml:space="preserve">  U10</t>
    </r>
  </si>
  <si>
    <r>
      <t>STAR 4 Men</t>
    </r>
    <r>
      <rPr>
        <sz val="8"/>
        <color theme="1"/>
        <rFont val="Calibri"/>
        <family val="2"/>
        <scheme val="minor"/>
      </rPr>
      <t xml:space="preserve"> U10</t>
    </r>
  </si>
  <si>
    <r>
      <t>STAR 5 Men</t>
    </r>
    <r>
      <rPr>
        <sz val="8"/>
        <color theme="1"/>
        <rFont val="Calibri"/>
        <family val="2"/>
        <scheme val="minor"/>
      </rPr>
      <t xml:space="preserve"> U10</t>
    </r>
  </si>
  <si>
    <t>STAR 6 (Sr. Bronze) Women</t>
  </si>
  <si>
    <t>STAR 6 (Sr. Bronze) Men</t>
  </si>
  <si>
    <t>STAR 8 (Jr. Silver) Women</t>
  </si>
  <si>
    <t>STAR 8 (Jr. Silver) Men</t>
  </si>
  <si>
    <t>STAR 7 Short Program Women</t>
  </si>
  <si>
    <t>STAR 7 Short Program Men</t>
  </si>
  <si>
    <t>STAR 10 (Sr. Silver) Women</t>
  </si>
  <si>
    <t>STAR 10 (Sr. Silver) Men</t>
  </si>
  <si>
    <t>STAR 9 Short Program Women</t>
  </si>
  <si>
    <t>STAR 9 Short Program Men</t>
  </si>
  <si>
    <r>
      <t>STAR 4 Men</t>
    </r>
    <r>
      <rPr>
        <sz val="8"/>
        <color theme="1"/>
        <rFont val="Calibri"/>
        <family val="2"/>
        <scheme val="minor"/>
      </rPr>
      <t xml:space="preserve">   </t>
    </r>
    <r>
      <rPr>
        <b/>
        <sz val="8"/>
        <color theme="1"/>
        <rFont val="Calibri"/>
        <family val="2"/>
        <scheme val="minor"/>
      </rPr>
      <t>13 &amp; O</t>
    </r>
  </si>
  <si>
    <r>
      <t>STAR 4 Men</t>
    </r>
    <r>
      <rPr>
        <b/>
        <sz val="8"/>
        <color theme="1"/>
        <rFont val="Calibri"/>
        <family val="2"/>
        <scheme val="minor"/>
      </rPr>
      <t xml:space="preserve">   U13</t>
    </r>
  </si>
  <si>
    <r>
      <t>STAR 4 Men</t>
    </r>
    <r>
      <rPr>
        <sz val="8"/>
        <color theme="1"/>
        <rFont val="Calibri"/>
        <family val="2"/>
        <scheme val="minor"/>
      </rPr>
      <t xml:space="preserve">    </t>
    </r>
    <r>
      <rPr>
        <b/>
        <sz val="8"/>
        <color theme="1"/>
        <rFont val="Calibri"/>
        <family val="2"/>
        <scheme val="minor"/>
      </rPr>
      <t>U10</t>
    </r>
  </si>
  <si>
    <r>
      <t>STAR 4 Women</t>
    </r>
    <r>
      <rPr>
        <sz val="8"/>
        <color theme="1"/>
        <rFont val="Calibri"/>
        <family val="2"/>
        <scheme val="minor"/>
      </rPr>
      <t xml:space="preserve">   </t>
    </r>
    <r>
      <rPr>
        <b/>
        <sz val="8"/>
        <color theme="1"/>
        <rFont val="Calibri"/>
        <family val="2"/>
        <scheme val="minor"/>
      </rPr>
      <t>13 &amp; O</t>
    </r>
  </si>
  <si>
    <r>
      <t xml:space="preserve">STAR 4 Women  </t>
    </r>
    <r>
      <rPr>
        <sz val="8"/>
        <color theme="1"/>
        <rFont val="Calibri"/>
        <family val="2"/>
        <scheme val="minor"/>
      </rPr>
      <t xml:space="preserve"> </t>
    </r>
    <r>
      <rPr>
        <b/>
        <sz val="8"/>
        <color theme="1"/>
        <rFont val="Calibri"/>
        <family val="2"/>
        <scheme val="minor"/>
      </rPr>
      <t>U13</t>
    </r>
  </si>
  <si>
    <r>
      <t>STAR 4 Women</t>
    </r>
    <r>
      <rPr>
        <sz val="8"/>
        <color theme="1"/>
        <rFont val="Calibri"/>
        <family val="2"/>
        <scheme val="minor"/>
      </rPr>
      <t xml:space="preserve">    </t>
    </r>
    <r>
      <rPr>
        <b/>
        <sz val="8"/>
        <color theme="1"/>
        <rFont val="Calibri"/>
        <family val="2"/>
        <scheme val="minor"/>
      </rPr>
      <t>U10</t>
    </r>
  </si>
  <si>
    <r>
      <t xml:space="preserve">STAR 5 Men  </t>
    </r>
    <r>
      <rPr>
        <sz val="8"/>
        <color theme="1"/>
        <rFont val="Calibri"/>
        <family val="2"/>
        <scheme val="minor"/>
      </rPr>
      <t xml:space="preserve"> </t>
    </r>
    <r>
      <rPr>
        <b/>
        <sz val="8"/>
        <color theme="1"/>
        <rFont val="Calibri"/>
        <family val="2"/>
        <scheme val="minor"/>
      </rPr>
      <t>13 &amp; O</t>
    </r>
  </si>
  <si>
    <r>
      <t>STAR 5 Men</t>
    </r>
    <r>
      <rPr>
        <b/>
        <sz val="8"/>
        <color theme="1"/>
        <rFont val="Calibri"/>
        <family val="2"/>
        <scheme val="minor"/>
      </rPr>
      <t xml:space="preserve">   U13</t>
    </r>
  </si>
  <si>
    <r>
      <t>STAR 5 Men</t>
    </r>
    <r>
      <rPr>
        <sz val="8"/>
        <color theme="1"/>
        <rFont val="Calibri"/>
        <family val="2"/>
        <scheme val="minor"/>
      </rPr>
      <t xml:space="preserve">   </t>
    </r>
    <r>
      <rPr>
        <b/>
        <sz val="8"/>
        <color theme="1"/>
        <rFont val="Calibri"/>
        <family val="2"/>
        <scheme val="minor"/>
      </rPr>
      <t>U10</t>
    </r>
  </si>
  <si>
    <r>
      <t xml:space="preserve">STAR 5 Women  </t>
    </r>
    <r>
      <rPr>
        <b/>
        <sz val="8"/>
        <color theme="1"/>
        <rFont val="Calibri"/>
        <family val="2"/>
        <scheme val="minor"/>
      </rPr>
      <t xml:space="preserve"> 13 &amp; O</t>
    </r>
  </si>
  <si>
    <r>
      <t>STAR 5 Women</t>
    </r>
    <r>
      <rPr>
        <sz val="8"/>
        <color theme="1"/>
        <rFont val="Calibri"/>
        <family val="2"/>
        <scheme val="minor"/>
      </rPr>
      <t xml:space="preserve">   </t>
    </r>
    <r>
      <rPr>
        <b/>
        <sz val="8"/>
        <color theme="1"/>
        <rFont val="Calibri"/>
        <family val="2"/>
        <scheme val="minor"/>
      </rPr>
      <t>U13</t>
    </r>
  </si>
  <si>
    <r>
      <t xml:space="preserve">STAR 5 Women   </t>
    </r>
    <r>
      <rPr>
        <b/>
        <sz val="8"/>
        <color theme="1"/>
        <rFont val="Calibri"/>
        <family val="2"/>
        <scheme val="minor"/>
      </rPr>
      <t>U10</t>
    </r>
  </si>
  <si>
    <t>3. Enter the number of team members of the largest team from all events and enter that number in cell D22</t>
  </si>
  <si>
    <t>2. Count the number of team members on the largest team (it is important that it is the largest team) for each event</t>
  </si>
  <si>
    <t>4. The total number of each medal category will be calculated at the bottom</t>
  </si>
  <si>
    <t>SINGLE EVENT ENTRIES WILL RECEIVE A PARTICIPATION MEDAL</t>
  </si>
  <si>
    <t>CATEGORY</t>
  </si>
  <si>
    <t>EVENTS</t>
  </si>
  <si>
    <t>Number of flights</t>
  </si>
  <si>
    <t>MEDALS NEEDED</t>
  </si>
  <si>
    <t>SINGLE
ENTRY</t>
  </si>
  <si>
    <t>SINGLE EVENT
ENTRY</t>
  </si>
  <si>
    <t>RIBBONS NEEEDED</t>
  </si>
  <si>
    <t>NUMBER REGISTERED</t>
  </si>
  <si>
    <t>Adult
Interpretive</t>
  </si>
  <si>
    <t>Adult
FreeSkate</t>
  </si>
  <si>
    <t>RIBBONS NEEDED</t>
  </si>
  <si>
    <t>NUMBER OF FLIGHTS</t>
  </si>
  <si>
    <t>NUMBER REGISTERED IN LARGEST FLIGHT</t>
  </si>
  <si>
    <t>SINGLE ENTRY</t>
  </si>
  <si>
    <t>NUMBER OF 
FLIGHTS</t>
  </si>
  <si>
    <t>RIBONS NEEDED</t>
  </si>
  <si>
    <t>FreeSkate</t>
  </si>
  <si>
    <t>Competitive
FreeSkate</t>
  </si>
  <si>
    <t>Competitive
Short Program</t>
  </si>
  <si>
    <t>RIBBON EVENTS</t>
  </si>
  <si>
    <t>MEDAL EVENTS</t>
  </si>
  <si>
    <r>
      <t xml:space="preserve">SINGLE ENTRY
</t>
    </r>
    <r>
      <rPr>
        <b/>
        <sz val="10"/>
        <color theme="1"/>
        <rFont val="Calibri"/>
        <family val="2"/>
        <scheme val="minor"/>
      </rPr>
      <t>=NUMBER OF SKATERS</t>
    </r>
  </si>
  <si>
    <r>
      <t xml:space="preserve">SINGLE ENTRY
</t>
    </r>
    <r>
      <rPr>
        <b/>
        <sz val="10"/>
        <color theme="1"/>
        <rFont val="Calibri"/>
        <family val="2"/>
        <scheme val="minor"/>
      </rPr>
      <t>= NUMBER OF SKATERS</t>
    </r>
  </si>
  <si>
    <t>Recognition</t>
  </si>
  <si>
    <t>Pre Juvenile</t>
  </si>
  <si>
    <t>Pre-Juvenile</t>
  </si>
  <si>
    <t>STAR 6 Element Event</t>
  </si>
  <si>
    <t>STAR 7/8 Element Event</t>
  </si>
  <si>
    <t>STAR 9/10 Element Event</t>
  </si>
  <si>
    <t>STAR 6 Team Elements</t>
  </si>
  <si>
    <t>STAR 7/8 Team Elements</t>
  </si>
  <si>
    <t>STAR 9/10 Team Elements</t>
  </si>
  <si>
    <t>Creative
 Improv</t>
  </si>
  <si>
    <t>Creative Improv 1</t>
  </si>
  <si>
    <t>Creatie Improv 2</t>
  </si>
  <si>
    <t>Creative Improv 3</t>
  </si>
  <si>
    <t>Creative Improv 4</t>
  </si>
  <si>
    <t>Creative
Improv</t>
  </si>
  <si>
    <t>Ribbons Needed</t>
  </si>
  <si>
    <t>Extra Sets</t>
  </si>
  <si>
    <t>Totals</t>
  </si>
  <si>
    <t xml:space="preserve">Elementary </t>
  </si>
  <si>
    <t>Adult Masters Elite FreeSkate</t>
  </si>
  <si>
    <t>Adult Masters Interpretive</t>
  </si>
  <si>
    <t>Artistic</t>
  </si>
  <si>
    <t>STAR 5</t>
  </si>
  <si>
    <t>STAR 7</t>
  </si>
  <si>
    <t>GOLD</t>
  </si>
  <si>
    <t>STAR 9</t>
  </si>
  <si>
    <t>STAR 4/5 Dance</t>
  </si>
  <si>
    <t>STAR 6/7  Dance</t>
  </si>
  <si>
    <t>STAR 8/9  Dance</t>
  </si>
  <si>
    <t>STAR 10  Dance</t>
  </si>
  <si>
    <t>Introductory Pair</t>
  </si>
  <si>
    <t>Special O Level 3</t>
  </si>
  <si>
    <t>Special O Level 4</t>
  </si>
  <si>
    <t>Special O Level 5</t>
  </si>
  <si>
    <t>Special O Level 6</t>
  </si>
  <si>
    <t>Special O Open</t>
  </si>
  <si>
    <t>Showcase</t>
  </si>
  <si>
    <t>Showcase 3</t>
  </si>
  <si>
    <t>Showcase 4</t>
  </si>
  <si>
    <t>Showcase 1</t>
  </si>
  <si>
    <t>Showcase 2</t>
  </si>
  <si>
    <t>STAR 2/3 Dance</t>
  </si>
  <si>
    <t>Special O
FreeSkate Mens</t>
  </si>
  <si>
    <t>Special O
FreeSkate Women</t>
  </si>
  <si>
    <t>Artistic Men</t>
  </si>
  <si>
    <t>Artistic Women</t>
  </si>
  <si>
    <t xml:space="preserve">Adult
Freeskate </t>
  </si>
  <si>
    <t>Adult Intro Freeskate Women</t>
  </si>
  <si>
    <t>Adult Intro Freeskate Men</t>
  </si>
  <si>
    <t>Adult Bronze FreeSkate Women</t>
  </si>
  <si>
    <t>Adult Bronze FreeSkate Men</t>
  </si>
  <si>
    <t>Adult Silver FreeSkate Women</t>
  </si>
  <si>
    <t>Adult Silver Freeskate Men</t>
  </si>
  <si>
    <t>Adult Gold Freeskate Women</t>
  </si>
  <si>
    <t>Adult Gold FreeSkate Men</t>
  </si>
  <si>
    <t>Adult Master FreeSkate Women</t>
  </si>
  <si>
    <t>Adult Master FreeSkate Men</t>
  </si>
  <si>
    <t>Adult Master Elite FreeSkate Women</t>
  </si>
  <si>
    <t>Adult Master Elite FreeSkate Men</t>
  </si>
  <si>
    <t>STAR 5 Women</t>
  </si>
  <si>
    <t>STAR 5 Men</t>
  </si>
  <si>
    <t>GOLD Men</t>
  </si>
  <si>
    <t>STAR 6 Element Event Women</t>
  </si>
  <si>
    <t>STAR 6 Element Event Men</t>
  </si>
  <si>
    <t>STAR 7/8  Element Event Women</t>
  </si>
  <si>
    <t>STAR 7/8 Element Event Men</t>
  </si>
  <si>
    <t>STAR 9/10 Element Event Women</t>
  </si>
  <si>
    <t>STAR 9/10 Element Event Men</t>
  </si>
  <si>
    <t>Gold Element Event Women</t>
  </si>
  <si>
    <t>Gold Element Event Men</t>
  </si>
  <si>
    <t>Competitive
Dance</t>
  </si>
  <si>
    <t>Competitive
Pairs</t>
  </si>
  <si>
    <t>Largest Team number</t>
  </si>
  <si>
    <t>Pre-Juvenile Free Dance</t>
  </si>
  <si>
    <t>Juvenile Free Dance</t>
  </si>
  <si>
    <t>Pre-Novice Free Dance</t>
  </si>
  <si>
    <t>Pre-Novice Pattern Dance</t>
  </si>
  <si>
    <t>Novice Free Dance</t>
  </si>
  <si>
    <t>Novice Pattern Dance</t>
  </si>
  <si>
    <t>Junior Free Dance</t>
  </si>
  <si>
    <t>Junior Pattern Dance</t>
  </si>
  <si>
    <t>Senior Free Dance</t>
  </si>
  <si>
    <t>Senior Pattern Dance</t>
  </si>
  <si>
    <t>Pre-Juvenile Pairs Free</t>
  </si>
  <si>
    <t>Juvenile Pairs Free</t>
  </si>
  <si>
    <t>Pre-Novice Pairs Free</t>
  </si>
  <si>
    <t>Pre-Novice Pairs Short</t>
  </si>
  <si>
    <t>Novice Pairs Free</t>
  </si>
  <si>
    <t>Novice Pairs Short</t>
  </si>
  <si>
    <t>Junior Pairs Free</t>
  </si>
  <si>
    <t>Junior Pairs Short</t>
  </si>
  <si>
    <t>Senior Pairs Free</t>
  </si>
  <si>
    <t>Senior Pairs Short</t>
  </si>
  <si>
    <r>
      <t>STAR 5 Men</t>
    </r>
    <r>
      <rPr>
        <sz val="8"/>
        <color theme="1"/>
        <rFont val="Calibri"/>
        <family val="2"/>
        <scheme val="minor"/>
      </rPr>
      <t xml:space="preserve">  U10</t>
    </r>
  </si>
  <si>
    <t>STAR 6  Women</t>
  </si>
  <si>
    <t>STAR 6  Men</t>
  </si>
  <si>
    <t>STAR 8  Women</t>
  </si>
  <si>
    <t>STAR 8  Men</t>
  </si>
  <si>
    <t>STAR 10 Women</t>
  </si>
  <si>
    <t>STAR 10 Men</t>
  </si>
  <si>
    <t>Largest team registered</t>
  </si>
  <si>
    <t>Pre-Juvenile Pairs</t>
  </si>
  <si>
    <t>Juvenile Pairs</t>
  </si>
  <si>
    <t>Pre-Novice Pairs</t>
  </si>
  <si>
    <t>Novice Pairs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</si>
</sst>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11"/>
      <color theme="1"/>
      <name val="Calibri"/>
      <family val="2"/>
      <scheme val="minor"/>
    </font>
    <font>
      <i/>
      <sz val="11"/>
      <color theme="1"/>
      <name val="Calibri"/>
      <family val="2"/>
      <scheme val="minor"/>
    </font>
    <font>
      <sz val="8"/>
      <color theme="1"/>
      <name val="Calibri"/>
      <family val="2"/>
      <scheme val="minor"/>
    </font>
    <font>
      <b/>
      <u/>
      <sz val="11"/>
      <color theme="1"/>
      <name val="Calibri"/>
      <family val="2"/>
      <scheme val="minor"/>
    </font>
    <font>
      <u/>
      <sz val="11"/>
      <color theme="1"/>
      <name val="Calibri"/>
      <family val="2"/>
      <scheme val="minor"/>
    </font>
    <font>
      <b/>
      <sz val="8"/>
      <color theme="1"/>
      <name val="Calibri"/>
      <family val="2"/>
      <scheme val="minor"/>
    </font>
    <font>
      <b/>
      <sz val="10"/>
      <color theme="1"/>
      <name val="Calibri"/>
      <family val="2"/>
      <scheme val="minor"/>
    </font>
    <font>
      <b/>
      <sz val="12"/>
      <color theme="1"/>
      <name val="Calibri"/>
      <family val="2"/>
      <scheme val="minor"/>
    </font>
    <font>
      <b/>
      <sz val="14"/>
      <color theme="1"/>
      <name val="Calibri"/>
      <family val="2"/>
      <scheme val="minor"/>
    </font>
    <font>
      <b/>
      <sz val="16"/>
      <color theme="1"/>
      <name val="Calibri"/>
      <family val="2"/>
      <scheme val="minor"/>
    </font>
    <font>
      <b/>
      <sz val="18"/>
      <color theme="1"/>
      <name val="Calibri"/>
      <family val="2"/>
      <scheme val="minor"/>
    </font>
    <font>
      <b/>
      <sz val="13"/>
      <color theme="1"/>
      <name val="Calibri"/>
      <family val="2"/>
      <scheme val="minor"/>
    </font>
    <font>
      <b/>
      <sz val="14"/>
      <name val="Calibri"/>
      <family val="2"/>
      <scheme val="minor"/>
    </font>
    <font>
      <b/>
      <sz val="11"/>
      <name val="Calibri"/>
      <family val="2"/>
      <scheme val="minor"/>
    </font>
    <font>
      <b/>
      <u/>
      <sz val="14"/>
      <color theme="1"/>
      <name val="Calibri"/>
      <family val="2"/>
      <scheme val="minor"/>
    </font>
    <font>
      <b/>
      <i/>
      <sz val="11"/>
      <color theme="1"/>
      <name val="Calibri"/>
      <family val="2"/>
      <scheme val="minor"/>
    </font>
    <font>
      <sz val="8"/>
      <name val="Calibri"/>
      <family val="2"/>
      <scheme val="minor"/>
    </font>
  </fonts>
  <fills count="22">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5"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rgb="FFFFFF66"/>
        <bgColor indexed="64"/>
      </patternFill>
    </fill>
    <fill>
      <patternFill patternType="solid">
        <fgColor rgb="FF7A80FA"/>
        <bgColor indexed="64"/>
      </patternFill>
    </fill>
    <fill>
      <patternFill patternType="solid">
        <fgColor rgb="FFFEB0F5"/>
        <bgColor indexed="64"/>
      </patternFill>
    </fill>
    <fill>
      <patternFill patternType="solid">
        <fgColor rgb="FF549C4E"/>
        <bgColor indexed="64"/>
      </patternFill>
    </fill>
    <fill>
      <patternFill patternType="solid">
        <fgColor rgb="FFF43030"/>
        <bgColor indexed="64"/>
      </patternFill>
    </fill>
    <fill>
      <gradientFill>
        <stop position="0">
          <color rgb="FFF43030"/>
        </stop>
        <stop position="1">
          <color rgb="FFFEB0F5"/>
        </stop>
      </gradientFill>
    </fill>
    <fill>
      <patternFill patternType="solid">
        <fgColor theme="0"/>
        <bgColor indexed="64"/>
      </patternFill>
    </fill>
    <fill>
      <patternFill patternType="solid">
        <fgColor theme="6" tint="0.59999389629810485"/>
        <bgColor auto="1"/>
      </patternFill>
    </fill>
    <fill>
      <patternFill patternType="solid">
        <fgColor rgb="FFCC9900"/>
        <bgColor auto="1"/>
      </patternFill>
    </fill>
    <fill>
      <patternFill patternType="solid">
        <fgColor theme="7" tint="0.39997558519241921"/>
        <bgColor indexed="64"/>
      </patternFill>
    </fill>
    <fill>
      <patternFill patternType="solid">
        <fgColor rgb="FFBBE781"/>
        <bgColor auto="1"/>
      </patternFill>
    </fill>
    <fill>
      <patternFill patternType="solid">
        <fgColor rgb="FF549C4E"/>
        <bgColor auto="1"/>
      </patternFill>
    </fill>
    <fill>
      <patternFill patternType="solid">
        <fgColor rgb="FFBBE1DA"/>
        <bgColor indexed="64"/>
      </patternFill>
    </fill>
    <fill>
      <patternFill patternType="solid">
        <fgColor rgb="FFFF0000"/>
        <bgColor indexed="64"/>
      </patternFill>
    </fill>
    <fill>
      <patternFill patternType="solid">
        <fgColor theme="3" tint="0.59999389629810485"/>
        <bgColor indexed="64"/>
      </patternFill>
    </fill>
  </fills>
  <borders count="49">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s>
  <cellStyleXfs count="1">
    <xf numFmtId="0" fontId="0" fillId="0" borderId="0"/>
  </cellStyleXfs>
  <cellXfs count="223">
    <xf numFmtId="0" fontId="0" fillId="0" borderId="0" xfId="0"/>
    <xf numFmtId="0" fontId="0" fillId="0" borderId="3" xfId="0" applyBorder="1"/>
    <xf numFmtId="0" fontId="0" fillId="0" borderId="0" xfId="0" applyBorder="1"/>
    <xf numFmtId="0" fontId="0" fillId="0" borderId="4" xfId="0" applyBorder="1"/>
    <xf numFmtId="0" fontId="0" fillId="0" borderId="5" xfId="0" applyBorder="1"/>
    <xf numFmtId="0" fontId="0" fillId="2" borderId="6" xfId="0" applyFill="1" applyBorder="1"/>
    <xf numFmtId="0" fontId="0" fillId="2" borderId="7" xfId="0" applyFill="1" applyBorder="1"/>
    <xf numFmtId="0" fontId="0" fillId="2" borderId="8" xfId="0" applyFill="1" applyBorder="1"/>
    <xf numFmtId="0" fontId="0" fillId="0" borderId="9" xfId="0" applyBorder="1"/>
    <xf numFmtId="0" fontId="0" fillId="0" borderId="5" xfId="0" applyBorder="1" applyAlignment="1">
      <alignment horizontal="right"/>
    </xf>
    <xf numFmtId="0" fontId="0" fillId="0" borderId="5" xfId="0" applyNumberFormat="1" applyBorder="1" applyAlignment="1">
      <alignment horizontal="right"/>
    </xf>
    <xf numFmtId="0" fontId="0" fillId="0" borderId="12" xfId="0" applyBorder="1" applyAlignment="1">
      <alignment horizontal="right"/>
    </xf>
    <xf numFmtId="0" fontId="0" fillId="0" borderId="12" xfId="0" applyNumberFormat="1" applyBorder="1" applyAlignment="1">
      <alignment horizontal="right"/>
    </xf>
    <xf numFmtId="0" fontId="0" fillId="0" borderId="13" xfId="0" applyBorder="1" applyAlignment="1">
      <alignment horizontal="right"/>
    </xf>
    <xf numFmtId="0" fontId="2" fillId="0" borderId="11" xfId="0" applyFont="1" applyBorder="1"/>
    <xf numFmtId="0" fontId="2" fillId="0" borderId="12" xfId="0" applyFont="1" applyBorder="1" applyAlignment="1">
      <alignment horizontal="right"/>
    </xf>
    <xf numFmtId="0" fontId="1" fillId="0" borderId="0" xfId="0" applyFont="1" applyAlignment="1">
      <alignment horizontal="right"/>
    </xf>
    <xf numFmtId="0" fontId="0" fillId="0" borderId="19" xfId="0" applyNumberFormat="1" applyFill="1" applyBorder="1" applyAlignment="1">
      <alignment horizontal="right"/>
    </xf>
    <xf numFmtId="0" fontId="0" fillId="0" borderId="19" xfId="0" applyFill="1" applyBorder="1" applyAlignment="1">
      <alignment horizontal="right"/>
    </xf>
    <xf numFmtId="0" fontId="0" fillId="0" borderId="20" xfId="0" applyFill="1" applyBorder="1" applyAlignment="1">
      <alignment horizontal="right"/>
    </xf>
    <xf numFmtId="1" fontId="0" fillId="0" borderId="5" xfId="0" applyNumberFormat="1" applyBorder="1" applyAlignment="1">
      <alignment horizontal="right"/>
    </xf>
    <xf numFmtId="1" fontId="0" fillId="0" borderId="10" xfId="0" applyNumberFormat="1" applyBorder="1" applyAlignment="1">
      <alignment horizontal="right"/>
    </xf>
    <xf numFmtId="0" fontId="4" fillId="0" borderId="0" xfId="0" applyFont="1"/>
    <xf numFmtId="0" fontId="0" fillId="0" borderId="22" xfId="0" applyBorder="1"/>
    <xf numFmtId="0" fontId="0" fillId="0" borderId="23" xfId="0" applyBorder="1"/>
    <xf numFmtId="0" fontId="0" fillId="2" borderId="24" xfId="0" applyFill="1" applyBorder="1"/>
    <xf numFmtId="0" fontId="0" fillId="0" borderId="25" xfId="0" applyBorder="1"/>
    <xf numFmtId="0" fontId="0" fillId="0" borderId="26" xfId="0" applyBorder="1"/>
    <xf numFmtId="0" fontId="0" fillId="0" borderId="25" xfId="0" applyBorder="1" applyAlignment="1">
      <alignment horizontal="right"/>
    </xf>
    <xf numFmtId="0" fontId="2" fillId="0" borderId="27" xfId="0" applyFont="1" applyBorder="1" applyAlignment="1">
      <alignment horizontal="right"/>
    </xf>
    <xf numFmtId="0" fontId="2" fillId="0" borderId="25" xfId="0" applyFont="1" applyBorder="1" applyAlignment="1">
      <alignment horizontal="right"/>
    </xf>
    <xf numFmtId="0" fontId="2" fillId="0" borderId="26" xfId="0" applyFont="1" applyBorder="1" applyAlignment="1">
      <alignment horizontal="right"/>
    </xf>
    <xf numFmtId="0" fontId="1" fillId="0" borderId="19" xfId="0" applyFont="1" applyBorder="1" applyAlignment="1">
      <alignment horizontal="right"/>
    </xf>
    <xf numFmtId="0" fontId="0" fillId="0" borderId="0" xfId="0" applyFill="1"/>
    <xf numFmtId="0" fontId="0" fillId="0" borderId="22" xfId="0" applyFill="1" applyBorder="1"/>
    <xf numFmtId="0" fontId="1" fillId="0" borderId="0" xfId="0" applyFont="1"/>
    <xf numFmtId="0" fontId="1" fillId="0" borderId="0" xfId="0" applyFont="1" applyBorder="1" applyAlignment="1">
      <alignment horizontal="right"/>
    </xf>
    <xf numFmtId="1" fontId="0" fillId="0" borderId="0" xfId="0" applyNumberFormat="1" applyFill="1" applyBorder="1" applyAlignment="1">
      <alignment horizontal="right"/>
    </xf>
    <xf numFmtId="0" fontId="0" fillId="2" borderId="32" xfId="0" applyFill="1" applyBorder="1" applyAlignment="1">
      <alignment horizontal="center"/>
    </xf>
    <xf numFmtId="0" fontId="0" fillId="0" borderId="34" xfId="0" applyBorder="1"/>
    <xf numFmtId="0" fontId="0" fillId="0" borderId="6" xfId="0" applyBorder="1"/>
    <xf numFmtId="0" fontId="0" fillId="2" borderId="32" xfId="0" applyFill="1" applyBorder="1"/>
    <xf numFmtId="0" fontId="2" fillId="0" borderId="5" xfId="0" applyFont="1" applyBorder="1" applyAlignment="1">
      <alignment horizontal="right"/>
    </xf>
    <xf numFmtId="0" fontId="2" fillId="0" borderId="6" xfId="0" applyFont="1" applyBorder="1" applyAlignment="1">
      <alignment horizontal="right"/>
    </xf>
    <xf numFmtId="0" fontId="0" fillId="3" borderId="19" xfId="0" applyNumberFormat="1" applyFill="1" applyBorder="1" applyAlignment="1">
      <alignment horizontal="right"/>
    </xf>
    <xf numFmtId="0" fontId="0" fillId="3" borderId="19" xfId="0" applyFill="1" applyBorder="1" applyAlignment="1">
      <alignment horizontal="right"/>
    </xf>
    <xf numFmtId="1" fontId="0" fillId="3" borderId="19" xfId="0" applyNumberFormat="1" applyFill="1" applyBorder="1" applyAlignment="1">
      <alignment horizontal="right"/>
    </xf>
    <xf numFmtId="1" fontId="0" fillId="3" borderId="20" xfId="0" applyNumberFormat="1" applyFill="1" applyBorder="1" applyAlignment="1">
      <alignment horizontal="right"/>
    </xf>
    <xf numFmtId="0" fontId="0" fillId="0" borderId="0" xfId="0" applyAlignment="1">
      <alignment wrapText="1"/>
    </xf>
    <xf numFmtId="0" fontId="0" fillId="0" borderId="0" xfId="0" applyFill="1" applyAlignment="1">
      <alignment horizontal="left"/>
    </xf>
    <xf numFmtId="0" fontId="0" fillId="0" borderId="35" xfId="0" applyFill="1" applyBorder="1"/>
    <xf numFmtId="0" fontId="0" fillId="13" borderId="34" xfId="0" applyFill="1" applyBorder="1"/>
    <xf numFmtId="0" fontId="0" fillId="13" borderId="6" xfId="0" applyFill="1" applyBorder="1"/>
    <xf numFmtId="0" fontId="1" fillId="0" borderId="19" xfId="0" applyFont="1" applyBorder="1" applyAlignment="1">
      <alignment horizontal="right"/>
    </xf>
    <xf numFmtId="0" fontId="1" fillId="0" borderId="0" xfId="0" applyFont="1" applyAlignment="1">
      <alignment horizontal="left" wrapText="1"/>
    </xf>
    <xf numFmtId="0" fontId="1" fillId="0" borderId="0" xfId="0" applyFont="1" applyAlignment="1">
      <alignment horizontal="center" wrapText="1"/>
    </xf>
    <xf numFmtId="0" fontId="1" fillId="0" borderId="19" xfId="0" applyFont="1" applyBorder="1" applyAlignment="1">
      <alignment horizontal="center"/>
    </xf>
    <xf numFmtId="0" fontId="0" fillId="0" borderId="0" xfId="0" applyAlignment="1">
      <alignment horizontal="left"/>
    </xf>
    <xf numFmtId="1" fontId="1" fillId="0" borderId="19" xfId="0" applyNumberFormat="1" applyFont="1" applyFill="1" applyBorder="1" applyAlignment="1">
      <alignment horizontal="right"/>
    </xf>
    <xf numFmtId="1" fontId="1" fillId="0" borderId="20" xfId="0" applyNumberFormat="1" applyFont="1" applyFill="1" applyBorder="1" applyAlignment="1">
      <alignment horizontal="right"/>
    </xf>
    <xf numFmtId="0" fontId="1" fillId="2" borderId="1" xfId="0" applyFont="1" applyFill="1" applyBorder="1" applyAlignment="1">
      <alignment horizontal="center"/>
    </xf>
    <xf numFmtId="0" fontId="1" fillId="2" borderId="1" xfId="0" applyFont="1" applyFill="1" applyBorder="1" applyAlignment="1">
      <alignment horizontal="center" wrapText="1"/>
    </xf>
    <xf numFmtId="0" fontId="0" fillId="2" borderId="36" xfId="0" applyFill="1" applyBorder="1"/>
    <xf numFmtId="0" fontId="0" fillId="0" borderId="37" xfId="0" applyBorder="1" applyAlignment="1">
      <alignment horizontal="right"/>
    </xf>
    <xf numFmtId="0" fontId="0" fillId="0" borderId="37" xfId="0" applyBorder="1"/>
    <xf numFmtId="0" fontId="0" fillId="0" borderId="38" xfId="0" applyBorder="1" applyAlignment="1">
      <alignment horizontal="right"/>
    </xf>
    <xf numFmtId="0" fontId="2" fillId="0" borderId="22" xfId="0" applyFont="1" applyBorder="1"/>
    <xf numFmtId="0" fontId="2" fillId="0" borderId="23" xfId="0" applyFont="1" applyBorder="1" applyAlignment="1">
      <alignment horizontal="right"/>
    </xf>
    <xf numFmtId="0" fontId="0" fillId="0" borderId="2" xfId="0" applyBorder="1"/>
    <xf numFmtId="0" fontId="0" fillId="0" borderId="29" xfId="0" applyBorder="1"/>
    <xf numFmtId="0" fontId="0" fillId="0" borderId="19" xfId="0" applyBorder="1"/>
    <xf numFmtId="0" fontId="0" fillId="0" borderId="32" xfId="0" applyBorder="1"/>
    <xf numFmtId="0" fontId="1" fillId="2" borderId="29" xfId="0" applyFont="1" applyFill="1" applyBorder="1" applyAlignment="1">
      <alignment horizontal="center" wrapText="1"/>
    </xf>
    <xf numFmtId="0" fontId="1" fillId="2" borderId="18" xfId="0" applyFont="1" applyFill="1" applyBorder="1" applyAlignment="1">
      <alignment horizontal="center" wrapText="1"/>
    </xf>
    <xf numFmtId="0" fontId="1" fillId="2" borderId="31" xfId="0" applyFont="1" applyFill="1" applyBorder="1" applyAlignment="1">
      <alignment horizontal="center" wrapText="1"/>
    </xf>
    <xf numFmtId="0" fontId="1" fillId="2" borderId="32" xfId="0" applyFont="1" applyFill="1" applyBorder="1" applyAlignment="1">
      <alignment horizontal="center" wrapText="1"/>
    </xf>
    <xf numFmtId="0" fontId="0" fillId="0" borderId="42" xfId="0" applyBorder="1"/>
    <xf numFmtId="0" fontId="0" fillId="0" borderId="31" xfId="0" applyBorder="1"/>
    <xf numFmtId="0" fontId="0" fillId="0" borderId="14" xfId="0" applyBorder="1"/>
    <xf numFmtId="0" fontId="0" fillId="0" borderId="10" xfId="0" applyBorder="1"/>
    <xf numFmtId="0" fontId="0" fillId="0" borderId="13" xfId="0" applyBorder="1"/>
    <xf numFmtId="0" fontId="0" fillId="0" borderId="30" xfId="0" applyBorder="1"/>
    <xf numFmtId="0" fontId="0" fillId="0" borderId="0" xfId="0" applyFill="1" applyBorder="1" applyAlignment="1"/>
    <xf numFmtId="0" fontId="0" fillId="0" borderId="3" xfId="0" applyFill="1" applyBorder="1" applyAlignment="1"/>
    <xf numFmtId="0" fontId="1" fillId="2" borderId="29" xfId="0" applyFont="1" applyFill="1" applyBorder="1" applyAlignment="1">
      <alignment horizontal="center"/>
    </xf>
    <xf numFmtId="0" fontId="1" fillId="2" borderId="18" xfId="0" applyFont="1" applyFill="1" applyBorder="1" applyAlignment="1">
      <alignment horizontal="center"/>
    </xf>
    <xf numFmtId="1" fontId="0" fillId="0" borderId="6" xfId="0" applyNumberFormat="1" applyBorder="1" applyAlignment="1">
      <alignment horizontal="right"/>
    </xf>
    <xf numFmtId="1" fontId="0" fillId="0" borderId="14" xfId="0" applyNumberFormat="1" applyBorder="1" applyAlignment="1">
      <alignment horizontal="right"/>
    </xf>
    <xf numFmtId="0" fontId="1" fillId="2" borderId="17" xfId="0" applyFont="1" applyFill="1" applyBorder="1"/>
    <xf numFmtId="0" fontId="1" fillId="2" borderId="15" xfId="0" applyFont="1" applyFill="1" applyBorder="1"/>
    <xf numFmtId="0" fontId="1" fillId="2" borderId="1" xfId="0" applyFont="1" applyFill="1" applyBorder="1"/>
    <xf numFmtId="0" fontId="0" fillId="3" borderId="20" xfId="0" applyFill="1" applyBorder="1"/>
    <xf numFmtId="0" fontId="10" fillId="5" borderId="0" xfId="0" applyFont="1" applyFill="1" applyAlignment="1">
      <alignment horizontal="center"/>
    </xf>
    <xf numFmtId="0" fontId="1" fillId="2" borderId="15" xfId="0" applyFont="1" applyFill="1" applyBorder="1" applyAlignment="1">
      <alignment horizontal="center"/>
    </xf>
    <xf numFmtId="0" fontId="1" fillId="2" borderId="6" xfId="0" applyFont="1" applyFill="1" applyBorder="1" applyAlignment="1">
      <alignment horizontal="center"/>
    </xf>
    <xf numFmtId="0" fontId="1" fillId="2" borderId="8" xfId="0" applyFont="1" applyFill="1" applyBorder="1" applyAlignment="1">
      <alignment horizontal="center"/>
    </xf>
    <xf numFmtId="0" fontId="1" fillId="2" borderId="28" xfId="0" applyFont="1" applyFill="1" applyBorder="1" applyAlignment="1">
      <alignment horizontal="center"/>
    </xf>
    <xf numFmtId="0" fontId="1" fillId="2" borderId="2" xfId="0" applyFont="1" applyFill="1" applyBorder="1" applyAlignment="1">
      <alignment horizontal="center"/>
    </xf>
    <xf numFmtId="0" fontId="2" fillId="0" borderId="33" xfId="0" applyFont="1" applyBorder="1" applyAlignment="1">
      <alignment horizontal="right"/>
    </xf>
    <xf numFmtId="0" fontId="0" fillId="0" borderId="6" xfId="0" applyNumberFormat="1" applyBorder="1" applyAlignment="1">
      <alignment horizontal="right"/>
    </xf>
    <xf numFmtId="0" fontId="0" fillId="0" borderId="6" xfId="0" applyBorder="1" applyAlignment="1">
      <alignment horizontal="right"/>
    </xf>
    <xf numFmtId="0" fontId="1" fillId="2" borderId="43" xfId="0" applyFont="1" applyFill="1" applyBorder="1" applyAlignment="1">
      <alignment horizontal="center"/>
    </xf>
    <xf numFmtId="0" fontId="0" fillId="0" borderId="36" xfId="0" applyBorder="1" applyAlignment="1">
      <alignment horizontal="right"/>
    </xf>
    <xf numFmtId="0" fontId="1" fillId="2" borderId="21" xfId="0" applyFont="1" applyFill="1" applyBorder="1" applyAlignment="1">
      <alignment horizontal="center"/>
    </xf>
    <xf numFmtId="0" fontId="1" fillId="2" borderId="33" xfId="0" applyFont="1" applyFill="1" applyBorder="1" applyAlignment="1">
      <alignment horizontal="center"/>
    </xf>
    <xf numFmtId="0" fontId="0" fillId="0" borderId="45" xfId="0" applyBorder="1"/>
    <xf numFmtId="0" fontId="0" fillId="0" borderId="20" xfId="0" applyBorder="1"/>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0" borderId="0" xfId="0" applyFont="1" applyAlignment="1">
      <alignment horizontal="center" vertical="center" wrapText="1"/>
    </xf>
    <xf numFmtId="0" fontId="14" fillId="2" borderId="6" xfId="0" applyFont="1" applyFill="1" applyBorder="1" applyAlignment="1">
      <alignment horizontal="center"/>
    </xf>
    <xf numFmtId="0" fontId="1" fillId="2" borderId="15" xfId="0" applyFont="1" applyFill="1" applyBorder="1" applyAlignment="1">
      <alignment horizontal="center" wrapText="1"/>
    </xf>
    <xf numFmtId="0" fontId="0" fillId="13" borderId="33" xfId="0" applyFill="1" applyBorder="1"/>
    <xf numFmtId="0" fontId="2" fillId="0" borderId="27" xfId="0" applyFont="1" applyBorder="1"/>
    <xf numFmtId="0" fontId="0" fillId="0" borderId="33" xfId="0" applyBorder="1"/>
    <xf numFmtId="0" fontId="15" fillId="0" borderId="0" xfId="0" applyFont="1" applyAlignment="1">
      <alignment horizontal="center"/>
    </xf>
    <xf numFmtId="0" fontId="1" fillId="2" borderId="32" xfId="0" applyFont="1" applyFill="1" applyBorder="1" applyAlignment="1">
      <alignment horizontal="center"/>
    </xf>
    <xf numFmtId="0" fontId="1" fillId="0" borderId="18" xfId="0" applyFont="1" applyBorder="1"/>
    <xf numFmtId="0" fontId="0" fillId="0" borderId="5" xfId="0" applyFill="1" applyBorder="1"/>
    <xf numFmtId="0" fontId="0" fillId="13" borderId="36" xfId="0" applyFill="1" applyBorder="1"/>
    <xf numFmtId="0" fontId="0" fillId="2" borderId="5" xfId="0" applyFill="1" applyBorder="1"/>
    <xf numFmtId="0" fontId="16" fillId="0" borderId="5" xfId="0" applyFont="1" applyFill="1" applyBorder="1"/>
    <xf numFmtId="0" fontId="1" fillId="0" borderId="5" xfId="0" applyFont="1" applyBorder="1" applyAlignment="1">
      <alignment horizontal="center"/>
    </xf>
    <xf numFmtId="0" fontId="0" fillId="0" borderId="34" xfId="0" applyFill="1" applyBorder="1"/>
    <xf numFmtId="0" fontId="0" fillId="2" borderId="5" xfId="0" applyFill="1" applyBorder="1" applyAlignment="1">
      <alignment horizontal="center"/>
    </xf>
    <xf numFmtId="0" fontId="0" fillId="2" borderId="5" xfId="0" applyFill="1" applyBorder="1" applyAlignment="1">
      <alignment horizontal="center" wrapText="1"/>
    </xf>
    <xf numFmtId="0" fontId="1" fillId="0" borderId="19" xfId="0" applyFont="1" applyBorder="1" applyAlignment="1">
      <alignment horizontal="right"/>
    </xf>
    <xf numFmtId="0" fontId="1" fillId="2" borderId="1" xfId="0" applyFont="1" applyFill="1" applyBorder="1" applyAlignment="1">
      <alignment horizontal="center" vertical="center"/>
    </xf>
    <xf numFmtId="0" fontId="1" fillId="2" borderId="1" xfId="0" applyFont="1" applyFill="1" applyBorder="1" applyAlignment="1">
      <alignment horizontal="center" wrapText="1"/>
    </xf>
    <xf numFmtId="0" fontId="1" fillId="2" borderId="31" xfId="0" applyFont="1" applyFill="1" applyBorder="1" applyAlignment="1">
      <alignment horizontal="center" wrapText="1"/>
    </xf>
    <xf numFmtId="0" fontId="1" fillId="2" borderId="32" xfId="0" applyFont="1" applyFill="1" applyBorder="1" applyAlignment="1">
      <alignment horizontal="center"/>
    </xf>
    <xf numFmtId="0" fontId="1" fillId="0" borderId="18" xfId="0" applyFont="1" applyBorder="1" applyAlignment="1">
      <alignment horizontal="right"/>
    </xf>
    <xf numFmtId="0" fontId="1" fillId="0" borderId="19" xfId="0" applyFont="1" applyBorder="1" applyAlignment="1">
      <alignment horizontal="right"/>
    </xf>
    <xf numFmtId="0" fontId="1" fillId="0" borderId="0" xfId="0" applyFont="1" applyAlignment="1">
      <alignment horizontal="left" wrapText="1"/>
    </xf>
    <xf numFmtId="0" fontId="9"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xf>
    <xf numFmtId="0" fontId="15" fillId="0" borderId="0" xfId="0" applyFont="1" applyAlignment="1">
      <alignment horizontal="center"/>
    </xf>
    <xf numFmtId="0" fontId="0" fillId="2" borderId="5" xfId="0" applyFill="1" applyBorder="1" applyAlignment="1">
      <alignment horizontal="center"/>
    </xf>
    <xf numFmtId="0" fontId="1" fillId="2" borderId="46"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41" xfId="0" applyFont="1" applyFill="1" applyBorder="1" applyAlignment="1">
      <alignment horizontal="center" vertical="center"/>
    </xf>
    <xf numFmtId="0" fontId="1" fillId="0" borderId="18" xfId="0" applyFont="1" applyBorder="1" applyAlignment="1">
      <alignment horizontal="center"/>
    </xf>
    <xf numFmtId="0" fontId="1" fillId="0" borderId="19" xfId="0" applyFont="1" applyBorder="1" applyAlignment="1">
      <alignment horizontal="center"/>
    </xf>
    <xf numFmtId="0" fontId="1" fillId="0" borderId="0" xfId="0" applyFont="1" applyAlignment="1">
      <alignment horizontal="center" vertical="center" wrapText="1"/>
    </xf>
    <xf numFmtId="0" fontId="0" fillId="0" borderId="0" xfId="0" applyAlignment="1">
      <alignment horizontal="left"/>
    </xf>
    <xf numFmtId="0" fontId="1" fillId="2" borderId="15" xfId="0" applyFont="1" applyFill="1" applyBorder="1" applyAlignment="1">
      <alignment horizontal="center" vertical="center"/>
    </xf>
    <xf numFmtId="0" fontId="1" fillId="2" borderId="16" xfId="0" applyFont="1" applyFill="1" applyBorder="1" applyAlignment="1">
      <alignment horizontal="center" vertical="center"/>
    </xf>
    <xf numFmtId="0" fontId="1" fillId="2" borderId="17" xfId="0" applyFont="1" applyFill="1" applyBorder="1" applyAlignment="1">
      <alignment horizontal="center" vertical="center"/>
    </xf>
    <xf numFmtId="0" fontId="0" fillId="0" borderId="23" xfId="0" applyBorder="1" applyAlignment="1">
      <alignment horizontal="center"/>
    </xf>
    <xf numFmtId="0" fontId="0" fillId="0" borderId="45" xfId="0" applyBorder="1" applyAlignment="1">
      <alignment horizontal="center"/>
    </xf>
    <xf numFmtId="0" fontId="0" fillId="0" borderId="6" xfId="0" applyBorder="1" applyAlignment="1">
      <alignment horizontal="center"/>
    </xf>
    <xf numFmtId="0" fontId="0" fillId="0" borderId="5" xfId="0" applyBorder="1" applyAlignment="1">
      <alignment horizontal="center"/>
    </xf>
    <xf numFmtId="0" fontId="9" fillId="6" borderId="6" xfId="0" applyFont="1" applyFill="1" applyBorder="1" applyAlignment="1">
      <alignment horizontal="center" vertical="center"/>
    </xf>
    <xf numFmtId="0" fontId="9" fillId="6" borderId="5" xfId="0" applyFont="1" applyFill="1" applyBorder="1" applyAlignment="1">
      <alignment horizontal="center" vertical="center"/>
    </xf>
    <xf numFmtId="0" fontId="1" fillId="2" borderId="1" xfId="0" applyFont="1" applyFill="1" applyBorder="1" applyAlignment="1">
      <alignment horizontal="center" wrapText="1"/>
    </xf>
    <xf numFmtId="0" fontId="1" fillId="2" borderId="31" xfId="0" applyFont="1" applyFill="1" applyBorder="1" applyAlignment="1">
      <alignment horizontal="center" vertical="center" wrapText="1"/>
    </xf>
    <xf numFmtId="0" fontId="1" fillId="2" borderId="32" xfId="0" applyFont="1" applyFill="1" applyBorder="1" applyAlignment="1">
      <alignment horizontal="center" vertical="center" wrapText="1"/>
    </xf>
    <xf numFmtId="0" fontId="1" fillId="2" borderId="15" xfId="0" applyFont="1" applyFill="1" applyBorder="1" applyAlignment="1">
      <alignment horizontal="center"/>
    </xf>
    <xf numFmtId="0" fontId="1" fillId="2" borderId="16" xfId="0" applyFont="1" applyFill="1" applyBorder="1" applyAlignment="1">
      <alignment horizontal="center"/>
    </xf>
    <xf numFmtId="0" fontId="1" fillId="2" borderId="17" xfId="0" applyFont="1" applyFill="1" applyBorder="1" applyAlignment="1">
      <alignment horizontal="center"/>
    </xf>
    <xf numFmtId="0" fontId="9" fillId="2" borderId="17" xfId="0" applyFont="1" applyFill="1" applyBorder="1" applyAlignment="1">
      <alignment horizontal="center" vertical="center"/>
    </xf>
    <xf numFmtId="0" fontId="8" fillId="16" borderId="5" xfId="0" applyFont="1" applyFill="1" applyBorder="1" applyAlignment="1">
      <alignment horizontal="center" vertical="center" wrapText="1"/>
    </xf>
    <xf numFmtId="0" fontId="8" fillId="16" borderId="5" xfId="0" applyFont="1" applyFill="1" applyBorder="1" applyAlignment="1">
      <alignment horizontal="center" vertical="center"/>
    </xf>
    <xf numFmtId="0" fontId="9" fillId="17" borderId="5" xfId="0" applyFont="1" applyFill="1" applyBorder="1" applyAlignment="1">
      <alignment horizontal="center" vertical="center" wrapText="1"/>
    </xf>
    <xf numFmtId="0" fontId="9" fillId="17" borderId="5" xfId="0" applyFont="1" applyFill="1" applyBorder="1" applyAlignment="1">
      <alignment horizontal="center" vertical="center"/>
    </xf>
    <xf numFmtId="0" fontId="9" fillId="12" borderId="5" xfId="0" applyFont="1" applyFill="1" applyBorder="1" applyAlignment="1">
      <alignment horizontal="center" vertical="center"/>
    </xf>
    <xf numFmtId="0" fontId="9" fillId="18" borderId="5" xfId="0" applyFont="1" applyFill="1" applyBorder="1" applyAlignment="1">
      <alignment horizontal="center" vertical="center" wrapText="1"/>
    </xf>
    <xf numFmtId="0" fontId="9" fillId="18" borderId="5" xfId="0" applyFont="1" applyFill="1" applyBorder="1" applyAlignment="1">
      <alignment horizontal="center" vertical="center"/>
    </xf>
    <xf numFmtId="0" fontId="1" fillId="2" borderId="29" xfId="0" applyFont="1" applyFill="1" applyBorder="1" applyAlignment="1">
      <alignment horizontal="center" vertical="center" wrapText="1"/>
    </xf>
    <xf numFmtId="0" fontId="1" fillId="2" borderId="32" xfId="0" applyFont="1" applyFill="1" applyBorder="1" applyAlignment="1">
      <alignment horizontal="center" vertical="center"/>
    </xf>
    <xf numFmtId="0" fontId="1" fillId="2" borderId="44" xfId="0" applyFont="1" applyFill="1" applyBorder="1" applyAlignment="1">
      <alignment horizontal="center"/>
    </xf>
    <xf numFmtId="0" fontId="1" fillId="2" borderId="40" xfId="0" applyFont="1" applyFill="1" applyBorder="1" applyAlignment="1">
      <alignment horizontal="center"/>
    </xf>
    <xf numFmtId="0" fontId="1" fillId="2" borderId="47" xfId="0" applyFont="1" applyFill="1" applyBorder="1" applyAlignment="1">
      <alignment horizontal="center"/>
    </xf>
    <xf numFmtId="0" fontId="1" fillId="2" borderId="31" xfId="0" applyFont="1" applyFill="1" applyBorder="1" applyAlignment="1">
      <alignment horizontal="center" vertical="center"/>
    </xf>
    <xf numFmtId="0" fontId="10" fillId="9" borderId="4" xfId="0" applyFont="1" applyFill="1" applyBorder="1" applyAlignment="1">
      <alignment horizontal="center" vertical="center"/>
    </xf>
    <xf numFmtId="0" fontId="10" fillId="8" borderId="4" xfId="0" applyFont="1" applyFill="1" applyBorder="1" applyAlignment="1">
      <alignment horizontal="center" vertical="center"/>
    </xf>
    <xf numFmtId="0" fontId="11" fillId="8" borderId="4" xfId="0" applyFont="1" applyFill="1" applyBorder="1" applyAlignment="1">
      <alignment horizontal="center" vertical="center"/>
    </xf>
    <xf numFmtId="0" fontId="10" fillId="20" borderId="4" xfId="0" applyFont="1" applyFill="1" applyBorder="1" applyAlignment="1">
      <alignment horizontal="center" vertical="center" wrapText="1"/>
    </xf>
    <xf numFmtId="0" fontId="10" fillId="20" borderId="4" xfId="0" applyFont="1" applyFill="1" applyBorder="1" applyAlignment="1">
      <alignment horizontal="center" vertical="center"/>
    </xf>
    <xf numFmtId="0" fontId="11" fillId="6" borderId="39" xfId="0" applyFont="1" applyFill="1" applyBorder="1" applyAlignment="1">
      <alignment horizontal="center" vertical="center"/>
    </xf>
    <xf numFmtId="0" fontId="11" fillId="6" borderId="4" xfId="0" applyFont="1" applyFill="1" applyBorder="1" applyAlignment="1">
      <alignment horizontal="center" vertical="center"/>
    </xf>
    <xf numFmtId="0" fontId="10" fillId="7" borderId="4" xfId="0" applyFont="1" applyFill="1" applyBorder="1" applyAlignment="1">
      <alignment horizontal="center" vertical="center"/>
    </xf>
    <xf numFmtId="0" fontId="10" fillId="6" borderId="4" xfId="0" applyFont="1" applyFill="1" applyBorder="1" applyAlignment="1">
      <alignment horizontal="center" vertical="center"/>
    </xf>
    <xf numFmtId="0" fontId="9" fillId="14" borderId="4" xfId="0" applyFont="1" applyFill="1" applyBorder="1" applyAlignment="1">
      <alignment horizontal="center" vertical="center" wrapText="1"/>
    </xf>
    <xf numFmtId="0" fontId="9" fillId="14" borderId="4" xfId="0" applyFont="1" applyFill="1" applyBorder="1" applyAlignment="1">
      <alignment horizontal="center" vertical="center"/>
    </xf>
    <xf numFmtId="0" fontId="9" fillId="4" borderId="4" xfId="0" applyFont="1" applyFill="1" applyBorder="1" applyAlignment="1">
      <alignment horizontal="center" vertical="center"/>
    </xf>
    <xf numFmtId="0" fontId="9" fillId="15" borderId="4" xfId="0" applyFont="1" applyFill="1" applyBorder="1" applyAlignment="1">
      <alignment horizontal="center" vertical="center" wrapText="1"/>
    </xf>
    <xf numFmtId="0" fontId="10" fillId="5" borderId="4" xfId="0" applyFont="1" applyFill="1" applyBorder="1" applyAlignment="1">
      <alignment horizontal="center" vertical="center"/>
    </xf>
    <xf numFmtId="0" fontId="10" fillId="11" borderId="4" xfId="0" applyFont="1" applyFill="1" applyBorder="1" applyAlignment="1">
      <alignment horizontal="center" vertical="center"/>
    </xf>
    <xf numFmtId="0" fontId="1" fillId="2" borderId="29"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0"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20" xfId="0" applyFont="1" applyFill="1" applyBorder="1" applyAlignment="1">
      <alignment horizontal="center" vertical="center"/>
    </xf>
    <xf numFmtId="0" fontId="1" fillId="2" borderId="31" xfId="0" applyFont="1" applyFill="1" applyBorder="1" applyAlignment="1">
      <alignment horizontal="center" wrapText="1"/>
    </xf>
    <xf numFmtId="0" fontId="1" fillId="2" borderId="32" xfId="0" applyFont="1" applyFill="1" applyBorder="1" applyAlignment="1">
      <alignment horizontal="center" wrapText="1"/>
    </xf>
    <xf numFmtId="0" fontId="0" fillId="0" borderId="0" xfId="0" applyAlignment="1">
      <alignment horizontal="left" wrapText="1"/>
    </xf>
    <xf numFmtId="0" fontId="1" fillId="2" borderId="32" xfId="0" applyFont="1" applyFill="1" applyBorder="1" applyAlignment="1">
      <alignment horizontal="center"/>
    </xf>
    <xf numFmtId="0" fontId="10" fillId="10" borderId="4" xfId="0" applyFont="1" applyFill="1" applyBorder="1" applyAlignment="1">
      <alignment horizontal="center" vertical="center"/>
    </xf>
    <xf numFmtId="0" fontId="10" fillId="16" borderId="4" xfId="0" applyFont="1" applyFill="1" applyBorder="1" applyAlignment="1">
      <alignment horizontal="center" vertical="center" wrapText="1"/>
    </xf>
    <xf numFmtId="0" fontId="10" fillId="16" borderId="4" xfId="0" applyFont="1" applyFill="1" applyBorder="1" applyAlignment="1">
      <alignment horizontal="center" vertical="center"/>
    </xf>
    <xf numFmtId="0" fontId="9" fillId="13" borderId="5" xfId="0" applyFont="1" applyFill="1" applyBorder="1" applyAlignment="1">
      <alignment horizontal="center"/>
    </xf>
    <xf numFmtId="0" fontId="9" fillId="12" borderId="5"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16" borderId="5" xfId="0" applyFont="1" applyFill="1" applyBorder="1" applyAlignment="1">
      <alignment horizontal="center" vertical="center" wrapText="1"/>
    </xf>
    <xf numFmtId="0" fontId="13" fillId="6" borderId="23"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 xfId="0" applyFont="1" applyFill="1" applyBorder="1" applyAlignment="1">
      <alignment horizontal="center" vertical="center" wrapText="1"/>
    </xf>
    <xf numFmtId="0" fontId="9" fillId="21" borderId="23" xfId="0" applyFont="1" applyFill="1" applyBorder="1" applyAlignment="1">
      <alignment horizontal="center" vertical="center" wrapText="1"/>
    </xf>
    <xf numFmtId="0" fontId="9" fillId="21" borderId="45" xfId="0" applyFont="1" applyFill="1" applyBorder="1" applyAlignment="1">
      <alignment horizontal="center" vertical="center" wrapText="1"/>
    </xf>
    <xf numFmtId="0" fontId="9" fillId="21" borderId="6" xfId="0" applyFont="1" applyFill="1" applyBorder="1" applyAlignment="1">
      <alignment horizontal="center" vertical="center" wrapText="1"/>
    </xf>
    <xf numFmtId="0" fontId="0" fillId="0" borderId="48" xfId="0" applyFill="1" applyBorder="1"/>
    <xf numFmtId="0" fontId="12" fillId="19" borderId="23" xfId="0" applyFont="1" applyFill="1" applyBorder="1" applyAlignment="1">
      <alignment horizontal="center" vertical="center" wrapText="1"/>
    </xf>
    <xf numFmtId="0" fontId="12" fillId="19" borderId="45" xfId="0" applyFont="1" applyFill="1" applyBorder="1" applyAlignment="1">
      <alignment horizontal="center" vertical="center" wrapText="1"/>
    </xf>
    <xf numFmtId="0" fontId="12" fillId="19" borderId="6" xfId="0" applyFont="1" applyFill="1" applyBorder="1" applyAlignment="1">
      <alignment horizontal="center" vertical="center" wrapText="1"/>
    </xf>
    <xf numFmtId="0" fontId="12" fillId="3" borderId="23"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23" xfId="0" applyFont="1" applyFill="1" applyBorder="1" applyAlignment="1">
      <alignment horizontal="center" vertical="center" wrapText="1"/>
    </xf>
    <xf numFmtId="0" fontId="12" fillId="5" borderId="45" xfId="0" applyFont="1" applyFill="1" applyBorder="1" applyAlignment="1">
      <alignment horizontal="center" vertical="center" wrapText="1"/>
    </xf>
    <xf numFmtId="0" fontId="12" fillId="5" borderId="6"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BBE1DA"/>
      <color rgb="FF549C4E"/>
      <color rgb="FFCC9900"/>
      <color rgb="FFBBE781"/>
      <color rgb="FFFEB0F5"/>
      <color rgb="FFF43030"/>
      <color rgb="FFFFFF66"/>
      <color rgb="FFC080DA"/>
      <color rgb="FFF86CD3"/>
      <color rgb="FFF6545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J33"/>
  <sheetViews>
    <sheetView workbookViewId="0">
      <selection activeCell="F9" sqref="F9"/>
    </sheetView>
  </sheetViews>
  <sheetFormatPr defaultRowHeight="15" x14ac:dyDescent="0.25"/>
  <cols>
    <col min="2" max="2" width="44.42578125" customWidth="1"/>
    <col min="3" max="3" width="20.28515625" bestFit="1" customWidth="1"/>
    <col min="4" max="4" width="20.28515625" customWidth="1"/>
    <col min="5" max="5" width="18.5703125" customWidth="1"/>
    <col min="9" max="9" width="12.28515625" bestFit="1" customWidth="1"/>
  </cols>
  <sheetData>
    <row r="1" spans="2:9" ht="63" customHeight="1" x14ac:dyDescent="0.25">
      <c r="B1" s="133" t="s">
        <v>72</v>
      </c>
      <c r="C1" s="133"/>
      <c r="D1" s="133"/>
      <c r="E1" s="133"/>
      <c r="F1" s="133"/>
      <c r="G1" s="133"/>
    </row>
    <row r="2" spans="2:9" ht="18.75" x14ac:dyDescent="0.3">
      <c r="B2" s="137" t="s">
        <v>189</v>
      </c>
      <c r="C2" s="137"/>
      <c r="D2" s="137"/>
      <c r="E2" s="137"/>
      <c r="F2" s="137"/>
      <c r="G2" s="137"/>
    </row>
    <row r="4" spans="2:9" ht="15.75" thickBot="1" x14ac:dyDescent="0.3"/>
    <row r="5" spans="2:9" ht="15.75" thickBot="1" x14ac:dyDescent="0.3">
      <c r="B5" s="134" t="s">
        <v>0</v>
      </c>
      <c r="C5" s="135" t="s">
        <v>197</v>
      </c>
      <c r="D5" s="156" t="s">
        <v>313</v>
      </c>
      <c r="E5" s="135" t="s">
        <v>203</v>
      </c>
      <c r="F5" s="136" t="s">
        <v>193</v>
      </c>
      <c r="G5" s="136"/>
      <c r="H5" s="136"/>
      <c r="I5" s="136"/>
    </row>
    <row r="6" spans="2:9" ht="15.75" thickBot="1" x14ac:dyDescent="0.3">
      <c r="B6" s="134"/>
      <c r="C6" s="135"/>
      <c r="D6" s="157"/>
      <c r="E6" s="135"/>
      <c r="F6" s="90" t="s">
        <v>1</v>
      </c>
      <c r="G6" s="90" t="s">
        <v>2</v>
      </c>
      <c r="H6" s="90" t="s">
        <v>3</v>
      </c>
      <c r="I6" s="90" t="s">
        <v>213</v>
      </c>
    </row>
    <row r="7" spans="2:9" x14ac:dyDescent="0.25">
      <c r="B7" s="39" t="s">
        <v>4</v>
      </c>
      <c r="C7" s="40"/>
      <c r="D7" s="40">
        <v>2</v>
      </c>
      <c r="E7" s="40"/>
      <c r="F7" s="99">
        <f>(IF(C7&gt;1, "1", "0"))*2</f>
        <v>0</v>
      </c>
      <c r="G7" s="100">
        <f>(IF(C7&gt;1, "1", "0"))*2</f>
        <v>0</v>
      </c>
      <c r="H7" s="102">
        <f>(IF(C7&gt;2, "1", "0"))*2</f>
        <v>0</v>
      </c>
      <c r="I7" s="78">
        <f>E7</f>
        <v>0</v>
      </c>
    </row>
    <row r="8" spans="2:9" x14ac:dyDescent="0.25">
      <c r="B8" s="8" t="s">
        <v>5</v>
      </c>
      <c r="C8" s="4"/>
      <c r="D8" s="4">
        <v>2</v>
      </c>
      <c r="E8" s="4"/>
      <c r="F8" s="10">
        <f>(IF(C8&gt;1, "1", "0"))*2</f>
        <v>0</v>
      </c>
      <c r="G8" s="9">
        <f>(IF(C8&gt;1, "1", "0"))*2</f>
        <v>0</v>
      </c>
      <c r="H8" s="63">
        <f>(IF(C8&gt;2, "1", "0"))*2</f>
        <v>0</v>
      </c>
      <c r="I8" s="78">
        <f t="shared" ref="I8:I30" si="0">E8</f>
        <v>0</v>
      </c>
    </row>
    <row r="9" spans="2:9" x14ac:dyDescent="0.25">
      <c r="B9" s="8" t="s">
        <v>101</v>
      </c>
      <c r="C9" s="4"/>
      <c r="D9" s="4">
        <v>2</v>
      </c>
      <c r="E9" s="4"/>
      <c r="F9" s="10">
        <f>(IF(C9&gt;1, "1", "0"))*2</f>
        <v>0</v>
      </c>
      <c r="G9" s="9">
        <f>(IF(C9&gt;1, "1", "0"))*2</f>
        <v>0</v>
      </c>
      <c r="H9" s="63">
        <f>(IF(C9&gt;2, "1", "0"))*2</f>
        <v>0</v>
      </c>
      <c r="I9" s="78">
        <f t="shared" si="0"/>
        <v>0</v>
      </c>
    </row>
    <row r="10" spans="2:9" x14ac:dyDescent="0.25">
      <c r="B10" s="8" t="s">
        <v>103</v>
      </c>
      <c r="C10" s="4"/>
      <c r="D10" s="4">
        <v>2</v>
      </c>
      <c r="E10" s="4"/>
      <c r="F10" s="10">
        <f>(IF(C10&gt;1, "1", "0"))*2</f>
        <v>0</v>
      </c>
      <c r="G10" s="9">
        <f>(IF(C10&gt;1, "1", "0"))*2</f>
        <v>0</v>
      </c>
      <c r="H10" s="63">
        <f>(IF(C10&gt;2, "1", "0"))*2</f>
        <v>0</v>
      </c>
      <c r="I10" s="78">
        <f t="shared" si="0"/>
        <v>0</v>
      </c>
    </row>
    <row r="11" spans="2:9" x14ac:dyDescent="0.25">
      <c r="B11" s="8" t="s">
        <v>314</v>
      </c>
      <c r="C11" s="4"/>
      <c r="D11" s="4">
        <v>2</v>
      </c>
      <c r="E11" s="4"/>
      <c r="F11" s="10">
        <f t="shared" ref="F11:F14" si="1">(IF(C11&gt;1, "1", "0"))*2</f>
        <v>0</v>
      </c>
      <c r="G11" s="9">
        <f t="shared" ref="G11:G14" si="2">(IF(C11&gt;1, "1", "0"))*2</f>
        <v>0</v>
      </c>
      <c r="H11" s="63">
        <f t="shared" ref="H11:H14" si="3">(IF(C11&gt;2, "1", "0"))*2</f>
        <v>0</v>
      </c>
      <c r="I11" s="78">
        <f t="shared" ref="I11:I14" si="4">E11</f>
        <v>0</v>
      </c>
    </row>
    <row r="12" spans="2:9" x14ac:dyDescent="0.25">
      <c r="B12" s="8" t="s">
        <v>315</v>
      </c>
      <c r="C12" s="4"/>
      <c r="D12" s="4">
        <v>2</v>
      </c>
      <c r="E12" s="4"/>
      <c r="F12" s="10">
        <f t="shared" si="1"/>
        <v>0</v>
      </c>
      <c r="G12" s="9">
        <f t="shared" si="2"/>
        <v>0</v>
      </c>
      <c r="H12" s="63">
        <f t="shared" si="3"/>
        <v>0</v>
      </c>
      <c r="I12" s="78">
        <f t="shared" si="4"/>
        <v>0</v>
      </c>
    </row>
    <row r="13" spans="2:9" x14ac:dyDescent="0.25">
      <c r="B13" s="8" t="s">
        <v>316</v>
      </c>
      <c r="C13" s="4"/>
      <c r="D13" s="4">
        <v>2</v>
      </c>
      <c r="E13" s="4"/>
      <c r="F13" s="10">
        <f t="shared" si="1"/>
        <v>0</v>
      </c>
      <c r="G13" s="9">
        <f t="shared" si="2"/>
        <v>0</v>
      </c>
      <c r="H13" s="63">
        <f t="shared" si="3"/>
        <v>0</v>
      </c>
      <c r="I13" s="78">
        <f t="shared" si="4"/>
        <v>0</v>
      </c>
    </row>
    <row r="14" spans="2:9" x14ac:dyDescent="0.25">
      <c r="B14" s="8" t="s">
        <v>317</v>
      </c>
      <c r="C14" s="4"/>
      <c r="D14" s="4">
        <v>2</v>
      </c>
      <c r="E14" s="4"/>
      <c r="F14" s="10">
        <f t="shared" si="1"/>
        <v>0</v>
      </c>
      <c r="G14" s="9">
        <f t="shared" si="2"/>
        <v>0</v>
      </c>
      <c r="H14" s="63">
        <f t="shared" si="3"/>
        <v>0</v>
      </c>
      <c r="I14" s="78">
        <f t="shared" si="4"/>
        <v>0</v>
      </c>
    </row>
    <row r="15" spans="2:9" x14ac:dyDescent="0.25">
      <c r="B15" s="8" t="s">
        <v>6</v>
      </c>
      <c r="C15" s="4"/>
      <c r="D15" s="42" t="s">
        <v>15</v>
      </c>
      <c r="E15" s="4"/>
      <c r="F15" s="10">
        <f t="shared" ref="F15:F31" si="5">(IF(C15&gt;1, "1", "0"))*1</f>
        <v>0</v>
      </c>
      <c r="G15" s="9">
        <f t="shared" ref="G15:G31" si="6">(IF(C15&gt;1, "1", "0"))*1</f>
        <v>0</v>
      </c>
      <c r="H15" s="63">
        <f t="shared" ref="H15:H31" si="7">(IF(C15&gt;2, "1", "0"))*1</f>
        <v>0</v>
      </c>
      <c r="I15" s="78">
        <f t="shared" si="0"/>
        <v>0</v>
      </c>
    </row>
    <row r="16" spans="2:9" x14ac:dyDescent="0.25">
      <c r="B16" s="8" t="s">
        <v>11</v>
      </c>
      <c r="C16" s="4"/>
      <c r="D16" s="42" t="s">
        <v>15</v>
      </c>
      <c r="E16" s="4"/>
      <c r="F16" s="10">
        <f t="shared" si="5"/>
        <v>0</v>
      </c>
      <c r="G16" s="9">
        <f t="shared" si="6"/>
        <v>0</v>
      </c>
      <c r="H16" s="63">
        <f t="shared" si="7"/>
        <v>0</v>
      </c>
      <c r="I16" s="78">
        <f t="shared" si="0"/>
        <v>0</v>
      </c>
    </row>
    <row r="17" spans="2:10" x14ac:dyDescent="0.25">
      <c r="B17" s="8" t="s">
        <v>95</v>
      </c>
      <c r="C17" s="4"/>
      <c r="D17" s="42" t="s">
        <v>15</v>
      </c>
      <c r="E17" s="4"/>
      <c r="F17" s="10">
        <f t="shared" si="5"/>
        <v>0</v>
      </c>
      <c r="G17" s="9">
        <f t="shared" si="6"/>
        <v>0</v>
      </c>
      <c r="H17" s="63">
        <f t="shared" si="7"/>
        <v>0</v>
      </c>
      <c r="I17" s="78">
        <f t="shared" si="0"/>
        <v>0</v>
      </c>
    </row>
    <row r="18" spans="2:10" x14ac:dyDescent="0.25">
      <c r="B18" s="8" t="s">
        <v>96</v>
      </c>
      <c r="C18" s="4"/>
      <c r="D18" s="42" t="s">
        <v>15</v>
      </c>
      <c r="E18" s="4"/>
      <c r="F18" s="10">
        <f t="shared" ref="F18" si="8">(IF(C18&gt;1, "1", "0"))*1</f>
        <v>0</v>
      </c>
      <c r="G18" s="9">
        <f t="shared" ref="G18" si="9">(IF(C18&gt;1, "1", "0"))*1</f>
        <v>0</v>
      </c>
      <c r="H18" s="63">
        <f t="shared" ref="H18" si="10">(IF(C18&gt;2, "1", "0"))*1</f>
        <v>0</v>
      </c>
      <c r="I18" s="78">
        <f t="shared" si="0"/>
        <v>0</v>
      </c>
    </row>
    <row r="19" spans="2:10" x14ac:dyDescent="0.25">
      <c r="B19" s="8" t="s">
        <v>106</v>
      </c>
      <c r="C19" s="4"/>
      <c r="D19" s="42" t="s">
        <v>15</v>
      </c>
      <c r="E19" s="4"/>
      <c r="F19" s="10">
        <f t="shared" si="5"/>
        <v>0</v>
      </c>
      <c r="G19" s="9">
        <f t="shared" si="6"/>
        <v>0</v>
      </c>
      <c r="H19" s="63">
        <f t="shared" si="7"/>
        <v>0</v>
      </c>
      <c r="I19" s="78">
        <f t="shared" si="0"/>
        <v>0</v>
      </c>
    </row>
    <row r="20" spans="2:10" x14ac:dyDescent="0.25">
      <c r="B20" s="8" t="s">
        <v>107</v>
      </c>
      <c r="C20" s="4"/>
      <c r="D20" s="42" t="s">
        <v>15</v>
      </c>
      <c r="E20" s="4"/>
      <c r="F20" s="10">
        <f t="shared" si="5"/>
        <v>0</v>
      </c>
      <c r="G20" s="9">
        <f t="shared" si="6"/>
        <v>0</v>
      </c>
      <c r="H20" s="63">
        <f t="shared" si="7"/>
        <v>0</v>
      </c>
      <c r="I20" s="78">
        <f t="shared" si="0"/>
        <v>0</v>
      </c>
    </row>
    <row r="21" spans="2:10" x14ac:dyDescent="0.25">
      <c r="B21" s="8" t="s">
        <v>7</v>
      </c>
      <c r="C21" s="4"/>
      <c r="D21" s="42" t="s">
        <v>15</v>
      </c>
      <c r="E21" s="4"/>
      <c r="F21" s="10">
        <f t="shared" ref="F21:F23" si="11">(IF(C21&gt;1, "1", "0"))*1</f>
        <v>0</v>
      </c>
      <c r="G21" s="9">
        <f t="shared" ref="G21:G23" si="12">(IF(C21&gt;1, "1", "0"))*1</f>
        <v>0</v>
      </c>
      <c r="H21" s="63">
        <f t="shared" ref="H21:H23" si="13">(IF(C21&gt;2, "1", "0"))*1</f>
        <v>0</v>
      </c>
      <c r="I21" s="78">
        <f t="shared" si="0"/>
        <v>0</v>
      </c>
    </row>
    <row r="22" spans="2:10" x14ac:dyDescent="0.25">
      <c r="B22" s="8" t="s">
        <v>97</v>
      </c>
      <c r="C22" s="4"/>
      <c r="D22" s="42" t="s">
        <v>15</v>
      </c>
      <c r="E22" s="4"/>
      <c r="F22" s="10">
        <f t="shared" si="11"/>
        <v>0</v>
      </c>
      <c r="G22" s="9">
        <f t="shared" si="12"/>
        <v>0</v>
      </c>
      <c r="H22" s="63">
        <f t="shared" si="13"/>
        <v>0</v>
      </c>
      <c r="I22" s="78">
        <f t="shared" si="0"/>
        <v>0</v>
      </c>
    </row>
    <row r="23" spans="2:10" x14ac:dyDescent="0.25">
      <c r="B23" s="8" t="s">
        <v>102</v>
      </c>
      <c r="C23" s="4"/>
      <c r="D23" s="42" t="s">
        <v>15</v>
      </c>
      <c r="E23" s="4"/>
      <c r="F23" s="10">
        <f t="shared" si="11"/>
        <v>0</v>
      </c>
      <c r="G23" s="9">
        <f t="shared" si="12"/>
        <v>0</v>
      </c>
      <c r="H23" s="63">
        <f t="shared" si="13"/>
        <v>0</v>
      </c>
      <c r="I23" s="78">
        <f t="shared" si="0"/>
        <v>0</v>
      </c>
    </row>
    <row r="24" spans="2:10" x14ac:dyDescent="0.25">
      <c r="B24" s="8" t="s">
        <v>12</v>
      </c>
      <c r="C24" s="4"/>
      <c r="D24" s="42" t="s">
        <v>15</v>
      </c>
      <c r="E24" s="4"/>
      <c r="F24" s="10">
        <f>(IF(C24&gt;1, "1", "0"))*1</f>
        <v>0</v>
      </c>
      <c r="G24" s="9">
        <f>(IF(C24&gt;1, "1", "0"))*1</f>
        <v>0</v>
      </c>
      <c r="H24" s="63">
        <f>(IF(C24&gt;2, "1", "0"))*1</f>
        <v>0</v>
      </c>
      <c r="I24" s="78">
        <f t="shared" si="0"/>
        <v>0</v>
      </c>
    </row>
    <row r="25" spans="2:10" x14ac:dyDescent="0.25">
      <c r="B25" s="8" t="s">
        <v>8</v>
      </c>
      <c r="C25" s="4"/>
      <c r="D25" s="42" t="s">
        <v>15</v>
      </c>
      <c r="E25" s="4"/>
      <c r="F25" s="10">
        <f t="shared" si="5"/>
        <v>0</v>
      </c>
      <c r="G25" s="9">
        <f t="shared" si="6"/>
        <v>0</v>
      </c>
      <c r="H25" s="63">
        <f t="shared" si="7"/>
        <v>0</v>
      </c>
      <c r="I25" s="78">
        <f t="shared" si="0"/>
        <v>0</v>
      </c>
    </row>
    <row r="26" spans="2:10" x14ac:dyDescent="0.25">
      <c r="B26" s="8" t="s">
        <v>98</v>
      </c>
      <c r="C26" s="4"/>
      <c r="D26" s="42" t="s">
        <v>15</v>
      </c>
      <c r="E26" s="4"/>
      <c r="F26" s="10">
        <f>(IF(C26&gt;1, "1", "0"))*1</f>
        <v>0</v>
      </c>
      <c r="G26" s="9">
        <f>(IF(C26&gt;1, "1", "0"))*1</f>
        <v>0</v>
      </c>
      <c r="H26" s="63">
        <f>(IF(C26&gt;2, "1", "0"))*1</f>
        <v>0</v>
      </c>
      <c r="I26" s="78">
        <f t="shared" si="0"/>
        <v>0</v>
      </c>
    </row>
    <row r="27" spans="2:10" x14ac:dyDescent="0.25">
      <c r="B27" s="8" t="s">
        <v>9</v>
      </c>
      <c r="C27" s="4"/>
      <c r="D27" s="42" t="s">
        <v>15</v>
      </c>
      <c r="E27" s="4"/>
      <c r="F27" s="10">
        <f>(IF(C27&gt;1, "1", "0"))*1</f>
        <v>0</v>
      </c>
      <c r="G27" s="9">
        <f>(IF(C27&gt;1, "1", "0"))*1</f>
        <v>0</v>
      </c>
      <c r="H27" s="63">
        <f>(IF(C27&gt;2, "1", "0"))*1</f>
        <v>0</v>
      </c>
      <c r="I27" s="78">
        <f t="shared" si="0"/>
        <v>0</v>
      </c>
    </row>
    <row r="28" spans="2:10" x14ac:dyDescent="0.25">
      <c r="B28" s="8" t="s">
        <v>99</v>
      </c>
      <c r="C28" s="4"/>
      <c r="D28" s="42" t="s">
        <v>15</v>
      </c>
      <c r="E28" s="4"/>
      <c r="F28" s="10">
        <f>(IF(C28&gt;1, "1", "0"))*1</f>
        <v>0</v>
      </c>
      <c r="G28" s="9">
        <f>(IF(C28&gt;1, "1", "0"))*1</f>
        <v>0</v>
      </c>
      <c r="H28" s="63">
        <f>(IF(C28&gt;2, "1", "0"))*1</f>
        <v>0</v>
      </c>
      <c r="I28" s="78">
        <f t="shared" si="0"/>
        <v>0</v>
      </c>
    </row>
    <row r="29" spans="2:10" x14ac:dyDescent="0.25">
      <c r="B29" s="8" t="s">
        <v>10</v>
      </c>
      <c r="C29" s="4"/>
      <c r="D29" s="42" t="s">
        <v>15</v>
      </c>
      <c r="E29" s="4"/>
      <c r="F29" s="10">
        <f t="shared" si="5"/>
        <v>0</v>
      </c>
      <c r="G29" s="9">
        <f t="shared" si="6"/>
        <v>0</v>
      </c>
      <c r="H29" s="63">
        <f t="shared" si="7"/>
        <v>0</v>
      </c>
      <c r="I29" s="78">
        <f t="shared" si="0"/>
        <v>0</v>
      </c>
    </row>
    <row r="30" spans="2:10" x14ac:dyDescent="0.25">
      <c r="B30" s="8" t="s">
        <v>100</v>
      </c>
      <c r="C30" s="4"/>
      <c r="D30" s="42" t="s">
        <v>15</v>
      </c>
      <c r="E30" s="4"/>
      <c r="F30" s="10">
        <f t="shared" ref="F30" si="14">(IF(C30&gt;1, "1", "0"))*1</f>
        <v>0</v>
      </c>
      <c r="G30" s="9">
        <f t="shared" ref="G30" si="15">(IF(C30&gt;1, "1", "0"))*1</f>
        <v>0</v>
      </c>
      <c r="H30" s="63">
        <f t="shared" ref="H30" si="16">(IF(C30&gt;2, "1", "0"))*1</f>
        <v>0</v>
      </c>
      <c r="I30" s="78">
        <f t="shared" si="0"/>
        <v>0</v>
      </c>
    </row>
    <row r="31" spans="2:10" ht="15.75" thickBot="1" x14ac:dyDescent="0.3">
      <c r="B31" s="14" t="s">
        <v>14</v>
      </c>
      <c r="C31" s="15" t="s">
        <v>15</v>
      </c>
      <c r="D31" s="15"/>
      <c r="E31" s="15"/>
      <c r="F31" s="12">
        <f t="shared" si="5"/>
        <v>1</v>
      </c>
      <c r="G31" s="11">
        <f t="shared" si="6"/>
        <v>1</v>
      </c>
      <c r="H31" s="65">
        <f t="shared" si="7"/>
        <v>1</v>
      </c>
      <c r="I31" s="76">
        <v>1</v>
      </c>
    </row>
    <row r="32" spans="2:10" ht="7.5" customHeight="1" x14ac:dyDescent="0.25">
      <c r="B32" s="1"/>
      <c r="C32" s="2"/>
      <c r="D32" s="2"/>
      <c r="E32" s="2"/>
      <c r="F32" s="2"/>
      <c r="G32" s="2"/>
      <c r="H32" s="3"/>
      <c r="I32" s="77"/>
      <c r="J32" s="1"/>
    </row>
    <row r="33" spans="2:10" ht="15.75" thickBot="1" x14ac:dyDescent="0.3">
      <c r="B33" s="131" t="s">
        <v>13</v>
      </c>
      <c r="C33" s="132"/>
      <c r="D33" s="126"/>
      <c r="E33" s="53"/>
      <c r="F33" s="17">
        <f>SUM(G8:G32)</f>
        <v>1</v>
      </c>
      <c r="G33" s="18">
        <f>SUM(H8:H32)</f>
        <v>1</v>
      </c>
      <c r="H33" s="19">
        <f>SUM(H8:H32)</f>
        <v>1</v>
      </c>
      <c r="I33" s="117">
        <f>SUM(I7:I31)</f>
        <v>1</v>
      </c>
      <c r="J33" s="1"/>
    </row>
  </sheetData>
  <mergeCells count="8">
    <mergeCell ref="B33:C33"/>
    <mergeCell ref="B1:G1"/>
    <mergeCell ref="B5:B6"/>
    <mergeCell ref="C5:C6"/>
    <mergeCell ref="F5:I5"/>
    <mergeCell ref="E5:E6"/>
    <mergeCell ref="B2:G2"/>
    <mergeCell ref="D5:D6"/>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1"/>
  <sheetViews>
    <sheetView workbookViewId="0">
      <selection activeCell="B24" sqref="B24"/>
    </sheetView>
  </sheetViews>
  <sheetFormatPr defaultRowHeight="15" x14ac:dyDescent="0.25"/>
  <cols>
    <col min="1" max="1" width="3.5703125" bestFit="1" customWidth="1"/>
    <col min="2" max="2" width="53.42578125" customWidth="1"/>
    <col min="3" max="3" width="18.140625" customWidth="1"/>
    <col min="4" max="4" width="19.28515625" customWidth="1"/>
    <col min="5" max="5" width="19.42578125" customWidth="1"/>
    <col min="6" max="6" width="12.42578125" customWidth="1"/>
    <col min="7" max="7" width="9.5703125" customWidth="1"/>
    <col min="8" max="8" width="7.140625" bestFit="1" customWidth="1"/>
    <col min="9" max="9" width="11.42578125" bestFit="1" customWidth="1"/>
  </cols>
  <sheetData>
    <row r="1" spans="1:10" ht="51" customHeight="1" x14ac:dyDescent="0.25">
      <c r="B1" s="144" t="s">
        <v>71</v>
      </c>
      <c r="C1" s="144"/>
      <c r="D1" s="144"/>
      <c r="E1" s="109"/>
    </row>
    <row r="2" spans="1:10" x14ac:dyDescent="0.25">
      <c r="A2" s="16"/>
      <c r="B2" s="145" t="s">
        <v>69</v>
      </c>
      <c r="C2" s="145"/>
      <c r="D2" s="145"/>
      <c r="E2" s="57"/>
      <c r="F2" s="57"/>
      <c r="G2" s="57"/>
      <c r="H2" s="57"/>
    </row>
    <row r="3" spans="1:10" x14ac:dyDescent="0.25">
      <c r="A3" s="16"/>
      <c r="B3" s="145" t="s">
        <v>187</v>
      </c>
      <c r="C3" s="145"/>
      <c r="D3" s="145"/>
      <c r="E3" s="145"/>
      <c r="F3" s="145"/>
      <c r="G3" s="145"/>
      <c r="H3" s="145"/>
    </row>
    <row r="4" spans="1:10" x14ac:dyDescent="0.25">
      <c r="A4" s="16"/>
      <c r="B4" s="145" t="s">
        <v>186</v>
      </c>
      <c r="C4" s="145"/>
      <c r="D4" s="145"/>
      <c r="E4" s="145"/>
      <c r="F4" s="145"/>
      <c r="G4" s="145"/>
      <c r="H4" s="145"/>
    </row>
    <row r="5" spans="1:10" x14ac:dyDescent="0.25">
      <c r="B5" s="145" t="s">
        <v>188</v>
      </c>
      <c r="C5" s="145"/>
      <c r="D5" s="145"/>
      <c r="E5" s="145"/>
      <c r="F5" s="145"/>
      <c r="G5" s="145"/>
      <c r="H5" s="57"/>
    </row>
    <row r="7" spans="1:10" ht="18.75" x14ac:dyDescent="0.3">
      <c r="B7" s="137" t="s">
        <v>189</v>
      </c>
      <c r="C7" s="137"/>
      <c r="D7" s="137"/>
    </row>
    <row r="8" spans="1:10" ht="15.75" thickBot="1" x14ac:dyDescent="0.3"/>
    <row r="9" spans="1:10" ht="30.75" thickBot="1" x14ac:dyDescent="0.3">
      <c r="B9" s="108" t="s">
        <v>210</v>
      </c>
      <c r="C9" s="61" t="s">
        <v>60</v>
      </c>
      <c r="D9" s="111" t="s">
        <v>59</v>
      </c>
      <c r="E9" s="107" t="s">
        <v>211</v>
      </c>
      <c r="F9" s="139" t="s">
        <v>193</v>
      </c>
      <c r="G9" s="140"/>
      <c r="H9" s="140"/>
      <c r="I9" s="141"/>
      <c r="J9" s="1"/>
    </row>
    <row r="10" spans="1:10" x14ac:dyDescent="0.25">
      <c r="B10" s="6"/>
      <c r="C10" s="7"/>
      <c r="D10" s="62"/>
      <c r="E10" s="62"/>
      <c r="F10" s="110" t="s">
        <v>1</v>
      </c>
      <c r="G10" s="110" t="s">
        <v>2</v>
      </c>
      <c r="H10" s="110" t="s">
        <v>3</v>
      </c>
      <c r="I10" s="110" t="s">
        <v>213</v>
      </c>
    </row>
    <row r="11" spans="1:10" x14ac:dyDescent="0.25">
      <c r="B11" s="123" t="s">
        <v>231</v>
      </c>
      <c r="C11" s="4"/>
      <c r="D11" s="64"/>
      <c r="E11" s="64"/>
      <c r="F11" s="10">
        <f t="shared" ref="F11" si="0">(IF(C11&gt;1, "1", "0"))*D11</f>
        <v>0</v>
      </c>
      <c r="G11" s="9">
        <f t="shared" ref="G11" si="1">(IF(C11&gt;1, "1", "0"))*D11</f>
        <v>0</v>
      </c>
      <c r="H11" s="9">
        <f t="shared" ref="H11" si="2">(IF(C11&gt;2, "1", "0"))*D11</f>
        <v>0</v>
      </c>
      <c r="I11" s="4">
        <v>0</v>
      </c>
    </row>
    <row r="12" spans="1:10" x14ac:dyDescent="0.25">
      <c r="B12" s="8" t="s">
        <v>215</v>
      </c>
      <c r="C12" s="4"/>
      <c r="D12" s="64"/>
      <c r="E12" s="64"/>
      <c r="F12" s="10">
        <f t="shared" ref="F12:F20" si="3">(IF(C12&gt;1, "1", "0"))*D12</f>
        <v>0</v>
      </c>
      <c r="G12" s="9">
        <f t="shared" ref="G12:G20" si="4">(IF(C12&gt;1, "1", "0"))*D12</f>
        <v>0</v>
      </c>
      <c r="H12" s="9">
        <f t="shared" ref="H12:H20" si="5">(IF(C12&gt;2, "1", "0"))*D12</f>
        <v>0</v>
      </c>
      <c r="I12" s="4">
        <f>D12</f>
        <v>0</v>
      </c>
    </row>
    <row r="13" spans="1:10" x14ac:dyDescent="0.25">
      <c r="B13" s="8" t="s">
        <v>51</v>
      </c>
      <c r="C13" s="4"/>
      <c r="D13" s="64"/>
      <c r="E13" s="64"/>
      <c r="F13" s="10">
        <f t="shared" si="3"/>
        <v>0</v>
      </c>
      <c r="G13" s="9">
        <f t="shared" si="4"/>
        <v>0</v>
      </c>
      <c r="H13" s="9">
        <f t="shared" si="5"/>
        <v>0</v>
      </c>
      <c r="I13" s="4">
        <f t="shared" ref="I13:I20" si="6">D13</f>
        <v>0</v>
      </c>
    </row>
    <row r="14" spans="1:10" x14ac:dyDescent="0.25">
      <c r="B14" s="8" t="s">
        <v>52</v>
      </c>
      <c r="C14" s="4"/>
      <c r="D14" s="64"/>
      <c r="E14" s="64"/>
      <c r="F14" s="10">
        <f t="shared" si="3"/>
        <v>0</v>
      </c>
      <c r="G14" s="9">
        <f t="shared" si="4"/>
        <v>0</v>
      </c>
      <c r="H14" s="9">
        <f t="shared" si="5"/>
        <v>0</v>
      </c>
      <c r="I14" s="4">
        <v>0</v>
      </c>
    </row>
    <row r="15" spans="1:10" x14ac:dyDescent="0.25">
      <c r="B15" s="8" t="s">
        <v>53</v>
      </c>
      <c r="C15" s="4"/>
      <c r="D15" s="64"/>
      <c r="E15" s="64"/>
      <c r="F15" s="10">
        <f t="shared" si="3"/>
        <v>0</v>
      </c>
      <c r="G15" s="9">
        <f t="shared" si="4"/>
        <v>0</v>
      </c>
      <c r="H15" s="9">
        <f t="shared" si="5"/>
        <v>0</v>
      </c>
      <c r="I15" s="4">
        <f t="shared" si="6"/>
        <v>0</v>
      </c>
    </row>
    <row r="16" spans="1:10" x14ac:dyDescent="0.25">
      <c r="B16" s="8" t="s">
        <v>54</v>
      </c>
      <c r="C16" s="4"/>
      <c r="D16" s="64"/>
      <c r="E16" s="64"/>
      <c r="F16" s="10">
        <f t="shared" si="3"/>
        <v>0</v>
      </c>
      <c r="G16" s="9">
        <f t="shared" si="4"/>
        <v>0</v>
      </c>
      <c r="H16" s="9">
        <f t="shared" si="5"/>
        <v>0</v>
      </c>
      <c r="I16" s="4">
        <f t="shared" si="6"/>
        <v>0</v>
      </c>
    </row>
    <row r="17" spans="2:10" x14ac:dyDescent="0.25">
      <c r="B17" s="8" t="s">
        <v>55</v>
      </c>
      <c r="C17" s="4"/>
      <c r="D17" s="64"/>
      <c r="E17" s="64"/>
      <c r="F17" s="10">
        <f t="shared" si="3"/>
        <v>0</v>
      </c>
      <c r="G17" s="9">
        <f t="shared" si="4"/>
        <v>0</v>
      </c>
      <c r="H17" s="9">
        <f t="shared" si="5"/>
        <v>0</v>
      </c>
      <c r="I17" s="4">
        <f t="shared" si="6"/>
        <v>0</v>
      </c>
    </row>
    <row r="18" spans="2:10" x14ac:dyDescent="0.25">
      <c r="B18" s="8" t="s">
        <v>56</v>
      </c>
      <c r="C18" s="4"/>
      <c r="D18" s="64"/>
      <c r="E18" s="64"/>
      <c r="F18" s="10">
        <f t="shared" si="3"/>
        <v>0</v>
      </c>
      <c r="G18" s="9">
        <f t="shared" si="4"/>
        <v>0</v>
      </c>
      <c r="H18" s="9">
        <f t="shared" si="5"/>
        <v>0</v>
      </c>
      <c r="I18" s="4">
        <v>0</v>
      </c>
    </row>
    <row r="19" spans="2:10" x14ac:dyDescent="0.25">
      <c r="B19" s="8" t="s">
        <v>57</v>
      </c>
      <c r="C19" s="4"/>
      <c r="D19" s="64"/>
      <c r="E19" s="64"/>
      <c r="F19" s="10">
        <f t="shared" si="3"/>
        <v>0</v>
      </c>
      <c r="G19" s="9">
        <f t="shared" si="4"/>
        <v>0</v>
      </c>
      <c r="H19" s="9">
        <f t="shared" si="5"/>
        <v>0</v>
      </c>
      <c r="I19" s="4">
        <v>0</v>
      </c>
    </row>
    <row r="20" spans="2:10" x14ac:dyDescent="0.25">
      <c r="B20" s="8" t="s">
        <v>58</v>
      </c>
      <c r="C20" s="4"/>
      <c r="D20" s="64"/>
      <c r="E20" s="64"/>
      <c r="F20" s="10">
        <f t="shared" si="3"/>
        <v>0</v>
      </c>
      <c r="G20" s="9">
        <f t="shared" si="4"/>
        <v>0</v>
      </c>
      <c r="H20" s="9">
        <f t="shared" si="5"/>
        <v>0</v>
      </c>
      <c r="I20" s="4">
        <f t="shared" si="6"/>
        <v>0</v>
      </c>
    </row>
    <row r="21" spans="2:10" ht="15.75" thickBot="1" x14ac:dyDescent="0.3">
      <c r="B21" s="66" t="s">
        <v>14</v>
      </c>
      <c r="C21" s="67" t="s">
        <v>15</v>
      </c>
      <c r="D21" s="11"/>
      <c r="E21" s="11"/>
      <c r="F21" s="12">
        <v>15</v>
      </c>
      <c r="G21" s="11">
        <v>15</v>
      </c>
      <c r="H21" s="11">
        <v>15</v>
      </c>
      <c r="I21" s="4">
        <v>15</v>
      </c>
    </row>
    <row r="22" spans="2:10" x14ac:dyDescent="0.25">
      <c r="B22" s="69"/>
      <c r="C22" s="68"/>
      <c r="D22" s="2"/>
      <c r="E22" s="2"/>
      <c r="F22" s="2"/>
      <c r="G22" s="2"/>
      <c r="H22" s="68"/>
      <c r="I22" s="68"/>
      <c r="J22" s="1"/>
    </row>
    <row r="23" spans="2:10" ht="15.75" thickBot="1" x14ac:dyDescent="0.3">
      <c r="B23" s="142" t="s">
        <v>13</v>
      </c>
      <c r="C23" s="143"/>
      <c r="D23" s="143"/>
      <c r="E23" s="56"/>
      <c r="F23" s="17">
        <f>SUM(F12:F22)</f>
        <v>15</v>
      </c>
      <c r="G23" s="18">
        <f>SUM(G12:G22)</f>
        <v>15</v>
      </c>
      <c r="H23" s="18">
        <f>SUM(H12:H22)</f>
        <v>15</v>
      </c>
      <c r="I23" s="70">
        <f>SUM(I12:I21)</f>
        <v>15</v>
      </c>
      <c r="J23" s="1"/>
    </row>
    <row r="24" spans="2:10" x14ac:dyDescent="0.25">
      <c r="I24" s="68"/>
      <c r="J24" s="2"/>
    </row>
    <row r="26" spans="2:10" ht="30" x14ac:dyDescent="0.25">
      <c r="B26" s="124" t="s">
        <v>209</v>
      </c>
      <c r="C26" s="125" t="s">
        <v>60</v>
      </c>
      <c r="D26" s="125" t="s">
        <v>59</v>
      </c>
      <c r="E26" s="138" t="s">
        <v>228</v>
      </c>
      <c r="F26" s="138"/>
      <c r="G26" s="138"/>
      <c r="H26" s="138"/>
    </row>
    <row r="27" spans="2:10" x14ac:dyDescent="0.25">
      <c r="B27" s="120"/>
      <c r="C27" s="120"/>
      <c r="D27" s="120"/>
      <c r="E27" s="120" t="s">
        <v>1</v>
      </c>
      <c r="F27" s="120" t="s">
        <v>2</v>
      </c>
      <c r="G27" s="120" t="s">
        <v>3</v>
      </c>
      <c r="H27" s="120" t="s">
        <v>61</v>
      </c>
    </row>
    <row r="28" spans="2:10" x14ac:dyDescent="0.25">
      <c r="B28" s="4" t="s">
        <v>48</v>
      </c>
      <c r="C28" s="4"/>
      <c r="D28" s="4"/>
      <c r="E28" s="10">
        <f>C28*D28</f>
        <v>0</v>
      </c>
      <c r="F28" s="10">
        <f>C28*D28</f>
        <v>0</v>
      </c>
      <c r="G28" s="10">
        <f>C28*D28</f>
        <v>0</v>
      </c>
      <c r="H28" s="4">
        <f>C28*D28</f>
        <v>0</v>
      </c>
    </row>
    <row r="29" spans="2:10" x14ac:dyDescent="0.25">
      <c r="B29" s="4" t="s">
        <v>49</v>
      </c>
      <c r="C29" s="4"/>
      <c r="D29" s="4"/>
      <c r="E29" s="10">
        <f>C29*D29</f>
        <v>0</v>
      </c>
      <c r="F29" s="10">
        <f>C29*D29</f>
        <v>0</v>
      </c>
      <c r="G29" s="10">
        <f>C29*D29</f>
        <v>0</v>
      </c>
      <c r="H29" s="4">
        <f>C29*D29</f>
        <v>0</v>
      </c>
    </row>
    <row r="30" spans="2:10" x14ac:dyDescent="0.25">
      <c r="B30" s="118" t="s">
        <v>229</v>
      </c>
      <c r="C30" s="4"/>
      <c r="D30" s="4"/>
      <c r="E30" s="4">
        <v>15</v>
      </c>
      <c r="F30" s="4">
        <v>15</v>
      </c>
      <c r="G30" s="4">
        <v>15</v>
      </c>
      <c r="H30" s="4">
        <v>15</v>
      </c>
    </row>
    <row r="31" spans="2:10" x14ac:dyDescent="0.25">
      <c r="B31" s="121" t="s">
        <v>230</v>
      </c>
      <c r="C31" s="4"/>
      <c r="D31" s="4"/>
      <c r="E31" s="122">
        <f>SUM(E28:E30)</f>
        <v>15</v>
      </c>
      <c r="F31" s="122">
        <f>SUM(F28:F30)</f>
        <v>15</v>
      </c>
      <c r="G31" s="122">
        <f>SUM(G28:G30)</f>
        <v>15</v>
      </c>
      <c r="H31" s="122">
        <f>SUM(H28:H30)</f>
        <v>15</v>
      </c>
    </row>
  </sheetData>
  <mergeCells count="9">
    <mergeCell ref="E26:H26"/>
    <mergeCell ref="F9:I9"/>
    <mergeCell ref="B23:D23"/>
    <mergeCell ref="B1:D1"/>
    <mergeCell ref="B2:D2"/>
    <mergeCell ref="B3:H3"/>
    <mergeCell ref="B4:H4"/>
    <mergeCell ref="B5:G5"/>
    <mergeCell ref="B7:D7"/>
  </mergeCells>
  <pageMargins left="0.7" right="0.7" top="0.75" bottom="0.75" header="0.3" footer="0.3"/>
  <pageSetup scale="75"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0"/>
  <sheetViews>
    <sheetView topLeftCell="A7" workbookViewId="0">
      <selection activeCell="C11" sqref="C11"/>
    </sheetView>
  </sheetViews>
  <sheetFormatPr defaultRowHeight="15" x14ac:dyDescent="0.25"/>
  <cols>
    <col min="1" max="1" width="3.5703125" bestFit="1" customWidth="1"/>
    <col min="2" max="2" width="53.42578125" customWidth="1"/>
    <col min="3" max="3" width="18.140625" customWidth="1"/>
    <col min="4" max="4" width="19.28515625" customWidth="1"/>
    <col min="5" max="5" width="19.42578125" customWidth="1"/>
    <col min="6" max="6" width="12.42578125" customWidth="1"/>
    <col min="7" max="7" width="9.5703125" customWidth="1"/>
    <col min="8" max="8" width="7.140625" bestFit="1" customWidth="1"/>
    <col min="9" max="9" width="11.42578125" bestFit="1" customWidth="1"/>
  </cols>
  <sheetData>
    <row r="1" spans="1:10" ht="51" customHeight="1" x14ac:dyDescent="0.25">
      <c r="B1" s="144" t="s">
        <v>71</v>
      </c>
      <c r="C1" s="144"/>
      <c r="D1" s="144"/>
      <c r="E1" s="109"/>
    </row>
    <row r="2" spans="1:10" x14ac:dyDescent="0.25">
      <c r="A2" s="16"/>
      <c r="B2" s="145" t="s">
        <v>69</v>
      </c>
      <c r="C2" s="145"/>
      <c r="D2" s="145"/>
      <c r="E2" s="57"/>
      <c r="F2" s="57"/>
      <c r="G2" s="57"/>
      <c r="H2" s="57"/>
    </row>
    <row r="3" spans="1:10" x14ac:dyDescent="0.25">
      <c r="A3" s="16"/>
      <c r="B3" s="145" t="s">
        <v>187</v>
      </c>
      <c r="C3" s="145"/>
      <c r="D3" s="145"/>
      <c r="E3" s="145"/>
      <c r="F3" s="145"/>
      <c r="G3" s="145"/>
      <c r="H3" s="145"/>
    </row>
    <row r="4" spans="1:10" x14ac:dyDescent="0.25">
      <c r="A4" s="16"/>
      <c r="B4" s="145" t="s">
        <v>186</v>
      </c>
      <c r="C4" s="145"/>
      <c r="D4" s="145"/>
      <c r="E4" s="145"/>
      <c r="F4" s="145"/>
      <c r="G4" s="145"/>
      <c r="H4" s="145"/>
    </row>
    <row r="5" spans="1:10" x14ac:dyDescent="0.25">
      <c r="B5" s="145" t="s">
        <v>188</v>
      </c>
      <c r="C5" s="145"/>
      <c r="D5" s="145"/>
      <c r="E5" s="145"/>
      <c r="F5" s="145"/>
      <c r="G5" s="145"/>
      <c r="H5" s="57"/>
    </row>
    <row r="7" spans="1:10" ht="18.75" x14ac:dyDescent="0.3">
      <c r="B7" s="137" t="s">
        <v>189</v>
      </c>
      <c r="C7" s="137"/>
      <c r="D7" s="137"/>
    </row>
    <row r="8" spans="1:10" ht="15.75" thickBot="1" x14ac:dyDescent="0.3"/>
    <row r="9" spans="1:10" ht="30.75" thickBot="1" x14ac:dyDescent="0.3">
      <c r="B9" s="108" t="s">
        <v>210</v>
      </c>
      <c r="C9" s="61" t="s">
        <v>60</v>
      </c>
      <c r="D9" s="111" t="s">
        <v>59</v>
      </c>
      <c r="E9" s="107" t="s">
        <v>211</v>
      </c>
      <c r="F9" s="139" t="s">
        <v>193</v>
      </c>
      <c r="G9" s="140"/>
      <c r="H9" s="140"/>
      <c r="I9" s="141"/>
      <c r="J9" s="1"/>
    </row>
    <row r="10" spans="1:10" x14ac:dyDescent="0.25">
      <c r="B10" s="6"/>
      <c r="C10" s="7"/>
      <c r="D10" s="62"/>
      <c r="E10" s="62"/>
      <c r="F10" s="110" t="s">
        <v>1</v>
      </c>
      <c r="G10" s="110" t="s">
        <v>2</v>
      </c>
      <c r="H10" s="110" t="s">
        <v>3</v>
      </c>
      <c r="I10" s="110" t="s">
        <v>213</v>
      </c>
    </row>
    <row r="11" spans="1:10" x14ac:dyDescent="0.25">
      <c r="B11" s="51" t="s">
        <v>50</v>
      </c>
      <c r="C11" s="52"/>
      <c r="D11" s="119"/>
      <c r="E11" s="119"/>
      <c r="F11" s="10">
        <f t="shared" ref="F11" si="0">(IF(C11&gt;1, "1", "0"))*D11</f>
        <v>0</v>
      </c>
      <c r="G11" s="9">
        <f t="shared" ref="G11" si="1">(IF(C11&gt;1, "1", "0"))*D11</f>
        <v>0</v>
      </c>
      <c r="H11" s="9">
        <f t="shared" ref="H11" si="2">(IF(C11&gt;2, "1", "0"))*D11</f>
        <v>0</v>
      </c>
      <c r="I11" s="4">
        <f t="shared" ref="I11" si="3">D11</f>
        <v>0</v>
      </c>
    </row>
    <row r="12" spans="1:10" x14ac:dyDescent="0.25">
      <c r="B12" s="51" t="s">
        <v>215</v>
      </c>
      <c r="C12" s="52"/>
      <c r="D12" s="119"/>
      <c r="E12" s="119"/>
      <c r="F12" s="10">
        <f t="shared" ref="F12" si="4">(IF(C12&gt;1, "1", "0"))*D12</f>
        <v>0</v>
      </c>
      <c r="G12" s="9">
        <f t="shared" ref="G12" si="5">(IF(C12&gt;1, "1", "0"))*D12</f>
        <v>0</v>
      </c>
      <c r="H12" s="9">
        <f t="shared" ref="H12" si="6">(IF(C12&gt;2, "1", "0"))*D12</f>
        <v>0</v>
      </c>
      <c r="I12" s="4">
        <f t="shared" ref="I12" si="7">D12</f>
        <v>0</v>
      </c>
    </row>
    <row r="13" spans="1:10" x14ac:dyDescent="0.25">
      <c r="B13" s="8" t="s">
        <v>51</v>
      </c>
      <c r="C13" s="4"/>
      <c r="D13" s="64"/>
      <c r="E13" s="64"/>
      <c r="F13" s="10">
        <f t="shared" ref="F13:F20" si="8">(IF(C13&gt;1, "1", "0"))*D13</f>
        <v>0</v>
      </c>
      <c r="G13" s="9">
        <f t="shared" ref="G13:G20" si="9">(IF(C13&gt;1, "1", "0"))*D13</f>
        <v>0</v>
      </c>
      <c r="H13" s="9">
        <f t="shared" ref="H13:H20" si="10">(IF(C13&gt;2, "1", "0"))*D13</f>
        <v>0</v>
      </c>
      <c r="I13" s="4">
        <f t="shared" ref="I13:I21" si="11">D13</f>
        <v>0</v>
      </c>
    </row>
    <row r="14" spans="1:10" x14ac:dyDescent="0.25">
      <c r="B14" s="8" t="s">
        <v>52</v>
      </c>
      <c r="C14" s="4"/>
      <c r="D14" s="64"/>
      <c r="E14" s="64"/>
      <c r="F14" s="10">
        <f t="shared" si="8"/>
        <v>0</v>
      </c>
      <c r="G14" s="9">
        <f t="shared" si="9"/>
        <v>0</v>
      </c>
      <c r="H14" s="9">
        <f t="shared" si="10"/>
        <v>0</v>
      </c>
      <c r="I14" s="4">
        <f t="shared" si="11"/>
        <v>0</v>
      </c>
    </row>
    <row r="15" spans="1:10" x14ac:dyDescent="0.25">
      <c r="B15" s="8" t="s">
        <v>53</v>
      </c>
      <c r="C15" s="4"/>
      <c r="D15" s="64"/>
      <c r="E15" s="64"/>
      <c r="F15" s="10">
        <f t="shared" si="8"/>
        <v>0</v>
      </c>
      <c r="G15" s="9">
        <f t="shared" si="9"/>
        <v>0</v>
      </c>
      <c r="H15" s="9">
        <f t="shared" si="10"/>
        <v>0</v>
      </c>
      <c r="I15" s="4">
        <f t="shared" si="11"/>
        <v>0</v>
      </c>
    </row>
    <row r="16" spans="1:10" x14ac:dyDescent="0.25">
      <c r="B16" s="8" t="s">
        <v>54</v>
      </c>
      <c r="C16" s="4"/>
      <c r="D16" s="64"/>
      <c r="E16" s="64"/>
      <c r="F16" s="10">
        <f t="shared" si="8"/>
        <v>0</v>
      </c>
      <c r="G16" s="9">
        <f t="shared" si="9"/>
        <v>0</v>
      </c>
      <c r="H16" s="9">
        <f t="shared" si="10"/>
        <v>0</v>
      </c>
      <c r="I16" s="4">
        <f t="shared" si="11"/>
        <v>0</v>
      </c>
    </row>
    <row r="17" spans="2:10" x14ac:dyDescent="0.25">
      <c r="B17" s="8" t="s">
        <v>55</v>
      </c>
      <c r="C17" s="4"/>
      <c r="D17" s="64"/>
      <c r="E17" s="64"/>
      <c r="F17" s="10">
        <f t="shared" si="8"/>
        <v>0</v>
      </c>
      <c r="G17" s="9">
        <f t="shared" si="9"/>
        <v>0</v>
      </c>
      <c r="H17" s="9">
        <f t="shared" si="10"/>
        <v>0</v>
      </c>
      <c r="I17" s="4">
        <f t="shared" si="11"/>
        <v>0</v>
      </c>
    </row>
    <row r="18" spans="2:10" x14ac:dyDescent="0.25">
      <c r="B18" s="8" t="s">
        <v>56</v>
      </c>
      <c r="C18" s="4"/>
      <c r="D18" s="64"/>
      <c r="E18" s="64"/>
      <c r="F18" s="10">
        <f t="shared" si="8"/>
        <v>0</v>
      </c>
      <c r="G18" s="9">
        <f t="shared" si="9"/>
        <v>0</v>
      </c>
      <c r="H18" s="9">
        <f t="shared" si="10"/>
        <v>0</v>
      </c>
      <c r="I18" s="4">
        <f t="shared" si="11"/>
        <v>0</v>
      </c>
    </row>
    <row r="19" spans="2:10" x14ac:dyDescent="0.25">
      <c r="B19" s="8" t="s">
        <v>57</v>
      </c>
      <c r="C19" s="4"/>
      <c r="D19" s="64"/>
      <c r="E19" s="64"/>
      <c r="F19" s="10">
        <f t="shared" si="8"/>
        <v>0</v>
      </c>
      <c r="G19" s="9">
        <f t="shared" si="9"/>
        <v>0</v>
      </c>
      <c r="H19" s="9">
        <f t="shared" si="10"/>
        <v>0</v>
      </c>
      <c r="I19" s="4">
        <f t="shared" si="11"/>
        <v>0</v>
      </c>
    </row>
    <row r="20" spans="2:10" x14ac:dyDescent="0.25">
      <c r="B20" s="8" t="s">
        <v>58</v>
      </c>
      <c r="C20" s="4"/>
      <c r="D20" s="64"/>
      <c r="E20" s="64"/>
      <c r="F20" s="10">
        <f t="shared" si="8"/>
        <v>0</v>
      </c>
      <c r="G20" s="9">
        <f t="shared" si="9"/>
        <v>0</v>
      </c>
      <c r="H20" s="9">
        <f t="shared" si="10"/>
        <v>0</v>
      </c>
      <c r="I20" s="4">
        <f t="shared" si="11"/>
        <v>0</v>
      </c>
    </row>
    <row r="21" spans="2:10" ht="15.75" thickBot="1" x14ac:dyDescent="0.3">
      <c r="B21" s="66" t="s">
        <v>14</v>
      </c>
      <c r="C21" s="67" t="s">
        <v>15</v>
      </c>
      <c r="D21" s="11"/>
      <c r="E21" s="11"/>
      <c r="F21" s="12">
        <f>(IF(C21&gt;1, "1", "0"))*D21</f>
        <v>0</v>
      </c>
      <c r="G21" s="11">
        <f>(IF(C21&gt;1, "1", "0"))*D21</f>
        <v>0</v>
      </c>
      <c r="H21" s="11">
        <f>(IF(C21&gt;2, "1", "0"))*D21</f>
        <v>0</v>
      </c>
      <c r="I21" s="4">
        <f t="shared" si="11"/>
        <v>0</v>
      </c>
    </row>
    <row r="22" spans="2:10" x14ac:dyDescent="0.25">
      <c r="B22" s="69"/>
      <c r="C22" s="68"/>
      <c r="D22" s="2"/>
      <c r="E22" s="2"/>
      <c r="F22" s="2"/>
      <c r="G22" s="2"/>
      <c r="H22" s="68"/>
      <c r="I22" s="68"/>
      <c r="J22" s="1"/>
    </row>
    <row r="23" spans="2:10" ht="15.75" thickBot="1" x14ac:dyDescent="0.3">
      <c r="B23" s="142" t="s">
        <v>13</v>
      </c>
      <c r="C23" s="143"/>
      <c r="D23" s="143"/>
      <c r="E23" s="56"/>
      <c r="F23" s="17">
        <f>SUM(F13:F22)</f>
        <v>0</v>
      </c>
      <c r="G23" s="18">
        <f>SUM(G13:G22)</f>
        <v>0</v>
      </c>
      <c r="H23" s="18">
        <f>SUM(H13:H22)</f>
        <v>0</v>
      </c>
      <c r="I23" s="70">
        <f>SUM(I13:I21)</f>
        <v>0</v>
      </c>
      <c r="J23" s="1"/>
    </row>
    <row r="24" spans="2:10" x14ac:dyDescent="0.25">
      <c r="I24" s="68"/>
      <c r="J24" s="2"/>
    </row>
    <row r="25" spans="2:10" ht="15.75" thickBot="1" x14ac:dyDescent="0.3">
      <c r="J25" s="2"/>
    </row>
    <row r="26" spans="2:10" ht="30.75" thickBot="1" x14ac:dyDescent="0.3">
      <c r="B26" s="108" t="s">
        <v>209</v>
      </c>
      <c r="C26" s="61" t="s">
        <v>60</v>
      </c>
      <c r="D26" s="111" t="s">
        <v>59</v>
      </c>
      <c r="E26" s="146" t="s">
        <v>193</v>
      </c>
      <c r="F26" s="147"/>
      <c r="G26" s="148"/>
    </row>
    <row r="27" spans="2:10" x14ac:dyDescent="0.25">
      <c r="B27" s="6"/>
      <c r="C27" s="7"/>
      <c r="D27" s="62"/>
      <c r="E27" s="94" t="s">
        <v>1</v>
      </c>
      <c r="F27" s="94" t="s">
        <v>2</v>
      </c>
      <c r="G27" s="94" t="s">
        <v>3</v>
      </c>
    </row>
    <row r="28" spans="2:10" x14ac:dyDescent="0.25">
      <c r="B28" s="8" t="s">
        <v>48</v>
      </c>
      <c r="C28" s="4"/>
      <c r="D28" s="64"/>
      <c r="E28" s="10">
        <f>(IF(C28&gt;1, "1", "0"))*D28</f>
        <v>0</v>
      </c>
      <c r="F28" s="9">
        <f>(IF(C28&gt;1, "1", "0"))*D28</f>
        <v>0</v>
      </c>
      <c r="G28" s="9">
        <f>(IF(C28&gt;2, "1", "0"))*D28</f>
        <v>0</v>
      </c>
    </row>
    <row r="29" spans="2:10" x14ac:dyDescent="0.25">
      <c r="B29" s="8" t="s">
        <v>49</v>
      </c>
      <c r="C29" s="4"/>
      <c r="D29" s="64"/>
      <c r="E29" s="10">
        <f>(IF(C29&gt;1, "1", "0"))*D29</f>
        <v>0</v>
      </c>
      <c r="F29" s="9">
        <f>(IF(C29&gt;1, "1", "0"))*D29</f>
        <v>0</v>
      </c>
      <c r="G29" s="9">
        <f>(IF(C29&gt;2, "1", "0"))*D29</f>
        <v>0</v>
      </c>
      <c r="J29" s="2"/>
    </row>
    <row r="30" spans="2:10" x14ac:dyDescent="0.25">
      <c r="B30" s="118"/>
      <c r="C30" s="4"/>
      <c r="D30" s="4"/>
      <c r="E30" s="10">
        <f>(IF(C30&gt;1, "1", "0"))*D30</f>
        <v>0</v>
      </c>
      <c r="F30" s="9">
        <f>(IF(C30&gt;1, "1", "0"))*D30</f>
        <v>0</v>
      </c>
      <c r="G30" s="9">
        <f>(IF(C30&gt;2, "1", "0"))*D30</f>
        <v>0</v>
      </c>
    </row>
  </sheetData>
  <mergeCells count="9">
    <mergeCell ref="B1:D1"/>
    <mergeCell ref="B23:D23"/>
    <mergeCell ref="F9:I9"/>
    <mergeCell ref="E26:G26"/>
    <mergeCell ref="B7:D7"/>
    <mergeCell ref="B2:D2"/>
    <mergeCell ref="B3:H3"/>
    <mergeCell ref="B4:H4"/>
    <mergeCell ref="B5:G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132"/>
  <sheetViews>
    <sheetView topLeftCell="A106" workbookViewId="0">
      <selection activeCell="C126" sqref="C126"/>
    </sheetView>
  </sheetViews>
  <sheetFormatPr defaultRowHeight="15" x14ac:dyDescent="0.25"/>
  <cols>
    <col min="1" max="1" width="15.5703125" customWidth="1"/>
    <col min="2" max="2" width="64.28515625" bestFit="1" customWidth="1"/>
    <col min="3" max="5" width="19.85546875" customWidth="1"/>
    <col min="6" max="6" width="13.5703125" bestFit="1" customWidth="1"/>
    <col min="10" max="10" width="12.28515625" bestFit="1" customWidth="1"/>
  </cols>
  <sheetData>
    <row r="1" spans="1:10" ht="63" customHeight="1" x14ac:dyDescent="0.25">
      <c r="A1" s="144" t="s">
        <v>70</v>
      </c>
      <c r="B1" s="144"/>
      <c r="C1" s="144"/>
      <c r="D1" s="55"/>
      <c r="E1" s="55"/>
      <c r="F1" s="55"/>
      <c r="G1" s="55"/>
    </row>
    <row r="2" spans="1:10" ht="18.75" x14ac:dyDescent="0.3">
      <c r="A2" s="137" t="s">
        <v>189</v>
      </c>
      <c r="B2" s="137"/>
      <c r="C2" s="137"/>
    </row>
    <row r="4" spans="1:10" ht="15.75" thickBot="1" x14ac:dyDescent="0.3"/>
    <row r="5" spans="1:10" ht="30.75" thickBot="1" x14ac:dyDescent="0.3">
      <c r="A5" s="135" t="s">
        <v>190</v>
      </c>
      <c r="B5" s="134" t="s">
        <v>210</v>
      </c>
      <c r="C5" s="155" t="s">
        <v>204</v>
      </c>
      <c r="D5" s="155" t="s">
        <v>202</v>
      </c>
      <c r="E5" s="129" t="s">
        <v>285</v>
      </c>
      <c r="F5" s="156" t="s">
        <v>203</v>
      </c>
      <c r="G5" s="158" t="s">
        <v>193</v>
      </c>
      <c r="H5" s="159"/>
      <c r="I5" s="159"/>
      <c r="J5" s="160"/>
    </row>
    <row r="6" spans="1:10" ht="15.75" thickBot="1" x14ac:dyDescent="0.3">
      <c r="A6" s="135"/>
      <c r="B6" s="134"/>
      <c r="C6" s="136"/>
      <c r="D6" s="136"/>
      <c r="E6" s="130"/>
      <c r="F6" s="157"/>
      <c r="G6" s="88" t="s">
        <v>1</v>
      </c>
      <c r="H6" s="90" t="s">
        <v>2</v>
      </c>
      <c r="I6" s="89" t="s">
        <v>3</v>
      </c>
      <c r="J6" s="60" t="s">
        <v>213</v>
      </c>
    </row>
    <row r="7" spans="1:10" x14ac:dyDescent="0.25">
      <c r="A7" s="153" t="s">
        <v>206</v>
      </c>
      <c r="B7" s="114" t="s">
        <v>161</v>
      </c>
      <c r="C7" s="98"/>
      <c r="D7" s="40"/>
      <c r="E7" s="43" t="s">
        <v>15</v>
      </c>
      <c r="F7" s="40"/>
      <c r="G7" s="10">
        <f t="shared" ref="G7:G30" si="0">(IF(D7&gt;1, "1", "0"))*C7</f>
        <v>0</v>
      </c>
      <c r="H7" s="9">
        <f t="shared" ref="H7:H30" si="1">(IF(D7&gt;1, "1", "0"))*C7</f>
        <v>0</v>
      </c>
      <c r="I7" s="63">
        <f t="shared" ref="I7:I30" si="2">(IF(D7&gt;2, "1", "0"))*C7</f>
        <v>0</v>
      </c>
      <c r="J7" s="40">
        <f t="shared" ref="J7:J30" si="3">F7</f>
        <v>0</v>
      </c>
    </row>
    <row r="8" spans="1:10" ht="18.75" customHeight="1" x14ac:dyDescent="0.25">
      <c r="A8" s="154"/>
      <c r="B8" s="26" t="s">
        <v>86</v>
      </c>
      <c r="C8" s="30"/>
      <c r="D8" s="4"/>
      <c r="E8" s="43" t="s">
        <v>15</v>
      </c>
      <c r="F8" s="4"/>
      <c r="G8" s="10">
        <f t="shared" si="0"/>
        <v>0</v>
      </c>
      <c r="H8" s="9">
        <f t="shared" si="1"/>
        <v>0</v>
      </c>
      <c r="I8" s="63">
        <f t="shared" si="2"/>
        <v>0</v>
      </c>
      <c r="J8" s="40">
        <f t="shared" si="3"/>
        <v>0</v>
      </c>
    </row>
    <row r="9" spans="1:10" ht="18.75" customHeight="1" x14ac:dyDescent="0.25">
      <c r="A9" s="154"/>
      <c r="B9" s="26" t="s">
        <v>87</v>
      </c>
      <c r="C9" s="30"/>
      <c r="D9" s="4"/>
      <c r="E9" s="43" t="s">
        <v>15</v>
      </c>
      <c r="F9" s="4"/>
      <c r="G9" s="10">
        <f t="shared" si="0"/>
        <v>0</v>
      </c>
      <c r="H9" s="9">
        <f t="shared" si="1"/>
        <v>0</v>
      </c>
      <c r="I9" s="63">
        <f t="shared" si="2"/>
        <v>0</v>
      </c>
      <c r="J9" s="40">
        <f t="shared" si="3"/>
        <v>0</v>
      </c>
    </row>
    <row r="10" spans="1:10" ht="18.75" customHeight="1" x14ac:dyDescent="0.25">
      <c r="A10" s="154"/>
      <c r="B10" s="26" t="s">
        <v>162</v>
      </c>
      <c r="C10" s="30"/>
      <c r="D10" s="4"/>
      <c r="E10" s="43" t="s">
        <v>15</v>
      </c>
      <c r="F10" s="4"/>
      <c r="G10" s="10">
        <f t="shared" si="0"/>
        <v>0</v>
      </c>
      <c r="H10" s="9">
        <f t="shared" si="1"/>
        <v>0</v>
      </c>
      <c r="I10" s="63">
        <f t="shared" si="2"/>
        <v>0</v>
      </c>
      <c r="J10" s="40">
        <f t="shared" si="3"/>
        <v>0</v>
      </c>
    </row>
    <row r="11" spans="1:10" x14ac:dyDescent="0.25">
      <c r="A11" s="154"/>
      <c r="B11" s="26" t="s">
        <v>88</v>
      </c>
      <c r="C11" s="30"/>
      <c r="D11" s="4"/>
      <c r="E11" s="43" t="s">
        <v>15</v>
      </c>
      <c r="F11" s="4"/>
      <c r="G11" s="10">
        <f t="shared" si="0"/>
        <v>0</v>
      </c>
      <c r="H11" s="9">
        <f t="shared" si="1"/>
        <v>0</v>
      </c>
      <c r="I11" s="63">
        <f t="shared" si="2"/>
        <v>0</v>
      </c>
      <c r="J11" s="40">
        <f t="shared" si="3"/>
        <v>0</v>
      </c>
    </row>
    <row r="12" spans="1:10" ht="18.75" customHeight="1" x14ac:dyDescent="0.25">
      <c r="A12" s="154"/>
      <c r="B12" s="26" t="s">
        <v>89</v>
      </c>
      <c r="C12" s="30"/>
      <c r="D12" s="4"/>
      <c r="E12" s="43" t="s">
        <v>15</v>
      </c>
      <c r="F12" s="4"/>
      <c r="G12" s="10">
        <f t="shared" si="0"/>
        <v>0</v>
      </c>
      <c r="H12" s="9">
        <f t="shared" si="1"/>
        <v>0</v>
      </c>
      <c r="I12" s="63">
        <f t="shared" si="2"/>
        <v>0</v>
      </c>
      <c r="J12" s="40">
        <f t="shared" si="3"/>
        <v>0</v>
      </c>
    </row>
    <row r="13" spans="1:10" ht="18.75" customHeight="1" x14ac:dyDescent="0.25">
      <c r="A13" s="154"/>
      <c r="B13" s="26" t="s">
        <v>90</v>
      </c>
      <c r="C13" s="30"/>
      <c r="D13" s="4"/>
      <c r="E13" s="43" t="s">
        <v>15</v>
      </c>
      <c r="F13" s="4"/>
      <c r="G13" s="10">
        <f t="shared" si="0"/>
        <v>0</v>
      </c>
      <c r="H13" s="9">
        <f t="shared" si="1"/>
        <v>0</v>
      </c>
      <c r="I13" s="63">
        <f t="shared" si="2"/>
        <v>0</v>
      </c>
      <c r="J13" s="40">
        <f t="shared" si="3"/>
        <v>0</v>
      </c>
    </row>
    <row r="14" spans="1:10" ht="18.75" customHeight="1" x14ac:dyDescent="0.25">
      <c r="A14" s="154"/>
      <c r="B14" s="26" t="s">
        <v>91</v>
      </c>
      <c r="C14" s="30"/>
      <c r="D14" s="4"/>
      <c r="E14" s="43" t="s">
        <v>15</v>
      </c>
      <c r="F14" s="4"/>
      <c r="G14" s="10">
        <f t="shared" si="0"/>
        <v>0</v>
      </c>
      <c r="H14" s="9">
        <f t="shared" si="1"/>
        <v>0</v>
      </c>
      <c r="I14" s="63">
        <f t="shared" si="2"/>
        <v>0</v>
      </c>
      <c r="J14" s="40">
        <f t="shared" si="3"/>
        <v>0</v>
      </c>
    </row>
    <row r="15" spans="1:10" ht="18.75" customHeight="1" x14ac:dyDescent="0.25">
      <c r="A15" s="154"/>
      <c r="B15" s="26" t="s">
        <v>92</v>
      </c>
      <c r="C15" s="30"/>
      <c r="D15" s="4"/>
      <c r="E15" s="43" t="s">
        <v>15</v>
      </c>
      <c r="F15" s="4"/>
      <c r="G15" s="10">
        <f t="shared" si="0"/>
        <v>0</v>
      </c>
      <c r="H15" s="9">
        <f t="shared" si="1"/>
        <v>0</v>
      </c>
      <c r="I15" s="63">
        <f t="shared" si="2"/>
        <v>0</v>
      </c>
      <c r="J15" s="40">
        <f t="shared" si="3"/>
        <v>0</v>
      </c>
    </row>
    <row r="16" spans="1:10" ht="18.75" customHeight="1" x14ac:dyDescent="0.25">
      <c r="A16" s="154"/>
      <c r="B16" s="26" t="s">
        <v>306</v>
      </c>
      <c r="C16" s="30"/>
      <c r="D16" s="4"/>
      <c r="E16" s="43" t="s">
        <v>15</v>
      </c>
      <c r="F16" s="4"/>
      <c r="G16" s="10">
        <f t="shared" si="0"/>
        <v>0</v>
      </c>
      <c r="H16" s="9">
        <f t="shared" si="1"/>
        <v>0</v>
      </c>
      <c r="I16" s="63">
        <f t="shared" si="2"/>
        <v>0</v>
      </c>
      <c r="J16" s="40">
        <f t="shared" si="3"/>
        <v>0</v>
      </c>
    </row>
    <row r="17" spans="1:10" ht="18.75" customHeight="1" x14ac:dyDescent="0.25">
      <c r="A17" s="154"/>
      <c r="B17" s="26" t="s">
        <v>93</v>
      </c>
      <c r="C17" s="30"/>
      <c r="D17" s="4"/>
      <c r="E17" s="43" t="s">
        <v>15</v>
      </c>
      <c r="F17" s="4"/>
      <c r="G17" s="10">
        <f t="shared" si="0"/>
        <v>0</v>
      </c>
      <c r="H17" s="9">
        <f t="shared" si="1"/>
        <v>0</v>
      </c>
      <c r="I17" s="63">
        <f t="shared" si="2"/>
        <v>0</v>
      </c>
      <c r="J17" s="40">
        <f t="shared" si="3"/>
        <v>0</v>
      </c>
    </row>
    <row r="18" spans="1:10" ht="18.75" customHeight="1" x14ac:dyDescent="0.25">
      <c r="A18" s="154"/>
      <c r="B18" s="26" t="s">
        <v>94</v>
      </c>
      <c r="C18" s="30"/>
      <c r="D18" s="4"/>
      <c r="E18" s="43" t="s">
        <v>15</v>
      </c>
      <c r="F18" s="4"/>
      <c r="G18" s="10">
        <f t="shared" si="0"/>
        <v>0</v>
      </c>
      <c r="H18" s="9">
        <f t="shared" si="1"/>
        <v>0</v>
      </c>
      <c r="I18" s="63">
        <f t="shared" si="2"/>
        <v>0</v>
      </c>
      <c r="J18" s="40">
        <f t="shared" si="3"/>
        <v>0</v>
      </c>
    </row>
    <row r="19" spans="1:10" ht="18.75" customHeight="1" x14ac:dyDescent="0.25">
      <c r="A19" s="154"/>
      <c r="B19" s="26" t="s">
        <v>307</v>
      </c>
      <c r="C19" s="30"/>
      <c r="D19" s="4"/>
      <c r="E19" s="43" t="s">
        <v>15</v>
      </c>
      <c r="F19" s="4"/>
      <c r="G19" s="10">
        <f t="shared" si="0"/>
        <v>0</v>
      </c>
      <c r="H19" s="9">
        <f t="shared" si="1"/>
        <v>0</v>
      </c>
      <c r="I19" s="63">
        <f t="shared" si="2"/>
        <v>0</v>
      </c>
      <c r="J19" s="40">
        <f t="shared" si="3"/>
        <v>0</v>
      </c>
    </row>
    <row r="20" spans="1:10" ht="18.75" customHeight="1" x14ac:dyDescent="0.25">
      <c r="A20" s="154"/>
      <c r="B20" s="26" t="s">
        <v>308</v>
      </c>
      <c r="C20" s="30"/>
      <c r="D20" s="4"/>
      <c r="E20" s="43" t="s">
        <v>15</v>
      </c>
      <c r="F20" s="4"/>
      <c r="G20" s="10">
        <f t="shared" si="0"/>
        <v>0</v>
      </c>
      <c r="H20" s="9">
        <f t="shared" si="1"/>
        <v>0</v>
      </c>
      <c r="I20" s="63">
        <f t="shared" si="2"/>
        <v>0</v>
      </c>
      <c r="J20" s="40">
        <f t="shared" si="3"/>
        <v>0</v>
      </c>
    </row>
    <row r="21" spans="1:10" ht="18.75" customHeight="1" x14ac:dyDescent="0.25">
      <c r="A21" s="154"/>
      <c r="B21" s="26" t="s">
        <v>156</v>
      </c>
      <c r="C21" s="30"/>
      <c r="D21" s="4"/>
      <c r="E21" s="43" t="s">
        <v>15</v>
      </c>
      <c r="F21" s="4"/>
      <c r="G21" s="10">
        <f t="shared" si="0"/>
        <v>0</v>
      </c>
      <c r="H21" s="9">
        <f t="shared" si="1"/>
        <v>0</v>
      </c>
      <c r="I21" s="63">
        <f t="shared" si="2"/>
        <v>0</v>
      </c>
      <c r="J21" s="40">
        <f t="shared" si="3"/>
        <v>0</v>
      </c>
    </row>
    <row r="22" spans="1:10" ht="18.75" customHeight="1" x14ac:dyDescent="0.25">
      <c r="A22" s="154"/>
      <c r="B22" s="26" t="s">
        <v>157</v>
      </c>
      <c r="C22" s="30"/>
      <c r="D22" s="4"/>
      <c r="E22" s="43" t="s">
        <v>15</v>
      </c>
      <c r="F22" s="4"/>
      <c r="G22" s="10">
        <f t="shared" si="0"/>
        <v>0</v>
      </c>
      <c r="H22" s="9">
        <f t="shared" si="1"/>
        <v>0</v>
      </c>
      <c r="I22" s="63">
        <f t="shared" si="2"/>
        <v>0</v>
      </c>
      <c r="J22" s="40">
        <f t="shared" si="3"/>
        <v>0</v>
      </c>
    </row>
    <row r="23" spans="1:10" ht="18.75" customHeight="1" x14ac:dyDescent="0.25">
      <c r="A23" s="154"/>
      <c r="B23" s="26" t="s">
        <v>309</v>
      </c>
      <c r="C23" s="30"/>
      <c r="D23" s="4"/>
      <c r="E23" s="43" t="s">
        <v>15</v>
      </c>
      <c r="F23" s="4"/>
      <c r="G23" s="10">
        <f t="shared" si="0"/>
        <v>0</v>
      </c>
      <c r="H23" s="9">
        <f t="shared" si="1"/>
        <v>0</v>
      </c>
      <c r="I23" s="63">
        <f t="shared" si="2"/>
        <v>0</v>
      </c>
      <c r="J23" s="40">
        <f t="shared" si="3"/>
        <v>0</v>
      </c>
    </row>
    <row r="24" spans="1:10" ht="18.75" customHeight="1" x14ac:dyDescent="0.25">
      <c r="A24" s="154"/>
      <c r="B24" s="26" t="s">
        <v>310</v>
      </c>
      <c r="C24" s="30"/>
      <c r="D24" s="4"/>
      <c r="E24" s="43" t="s">
        <v>15</v>
      </c>
      <c r="F24" s="4"/>
      <c r="G24" s="10">
        <f t="shared" si="0"/>
        <v>0</v>
      </c>
      <c r="H24" s="9">
        <f t="shared" si="1"/>
        <v>0</v>
      </c>
      <c r="I24" s="63">
        <f t="shared" si="2"/>
        <v>0</v>
      </c>
      <c r="J24" s="40">
        <f t="shared" si="3"/>
        <v>0</v>
      </c>
    </row>
    <row r="25" spans="1:10" ht="18.75" customHeight="1" x14ac:dyDescent="0.25">
      <c r="A25" s="154"/>
      <c r="B25" s="26" t="s">
        <v>158</v>
      </c>
      <c r="C25" s="30"/>
      <c r="D25" s="4"/>
      <c r="E25" s="43" t="s">
        <v>15</v>
      </c>
      <c r="F25" s="4"/>
      <c r="G25" s="10">
        <f t="shared" si="0"/>
        <v>0</v>
      </c>
      <c r="H25" s="9">
        <f t="shared" si="1"/>
        <v>0</v>
      </c>
      <c r="I25" s="63">
        <f t="shared" si="2"/>
        <v>0</v>
      </c>
      <c r="J25" s="40">
        <f t="shared" si="3"/>
        <v>0</v>
      </c>
    </row>
    <row r="26" spans="1:10" ht="18.75" customHeight="1" x14ac:dyDescent="0.25">
      <c r="A26" s="154"/>
      <c r="B26" s="26" t="s">
        <v>159</v>
      </c>
      <c r="C26" s="30"/>
      <c r="D26" s="4"/>
      <c r="E26" s="43" t="s">
        <v>15</v>
      </c>
      <c r="F26" s="4"/>
      <c r="G26" s="10">
        <f t="shared" si="0"/>
        <v>0</v>
      </c>
      <c r="H26" s="9">
        <f t="shared" si="1"/>
        <v>0</v>
      </c>
      <c r="I26" s="63">
        <f t="shared" si="2"/>
        <v>0</v>
      </c>
      <c r="J26" s="40">
        <f t="shared" si="3"/>
        <v>0</v>
      </c>
    </row>
    <row r="27" spans="1:10" ht="18.75" customHeight="1" x14ac:dyDescent="0.25">
      <c r="A27" s="154"/>
      <c r="B27" s="26" t="s">
        <v>311</v>
      </c>
      <c r="C27" s="30"/>
      <c r="D27" s="4"/>
      <c r="E27" s="43" t="s">
        <v>15</v>
      </c>
      <c r="F27" s="4"/>
      <c r="G27" s="10">
        <f t="shared" si="0"/>
        <v>0</v>
      </c>
      <c r="H27" s="9">
        <f t="shared" si="1"/>
        <v>0</v>
      </c>
      <c r="I27" s="63">
        <f t="shared" si="2"/>
        <v>0</v>
      </c>
      <c r="J27" s="40">
        <f t="shared" si="3"/>
        <v>0</v>
      </c>
    </row>
    <row r="28" spans="1:10" ht="15" customHeight="1" x14ac:dyDescent="0.25">
      <c r="A28" s="154"/>
      <c r="B28" s="26" t="s">
        <v>312</v>
      </c>
      <c r="C28" s="30"/>
      <c r="D28" s="4"/>
      <c r="E28" s="43" t="s">
        <v>15</v>
      </c>
      <c r="F28" s="4"/>
      <c r="G28" s="10">
        <f t="shared" si="0"/>
        <v>0</v>
      </c>
      <c r="H28" s="9">
        <f t="shared" si="1"/>
        <v>0</v>
      </c>
      <c r="I28" s="63">
        <f t="shared" si="2"/>
        <v>0</v>
      </c>
      <c r="J28" s="40">
        <f t="shared" si="3"/>
        <v>0</v>
      </c>
    </row>
    <row r="29" spans="1:10" ht="15" customHeight="1" x14ac:dyDescent="0.25">
      <c r="A29" s="154"/>
      <c r="B29" s="26" t="s">
        <v>27</v>
      </c>
      <c r="C29" s="30"/>
      <c r="D29" s="4"/>
      <c r="E29" s="43" t="s">
        <v>15</v>
      </c>
      <c r="F29" s="4"/>
      <c r="G29" s="10">
        <f t="shared" si="0"/>
        <v>0</v>
      </c>
      <c r="H29" s="9">
        <f t="shared" si="1"/>
        <v>0</v>
      </c>
      <c r="I29" s="63">
        <f t="shared" si="2"/>
        <v>0</v>
      </c>
      <c r="J29" s="40">
        <f t="shared" si="3"/>
        <v>0</v>
      </c>
    </row>
    <row r="30" spans="1:10" ht="15" customHeight="1" x14ac:dyDescent="0.25">
      <c r="A30" s="154"/>
      <c r="B30" s="26" t="s">
        <v>28</v>
      </c>
      <c r="C30" s="30"/>
      <c r="D30" s="4"/>
      <c r="E30" s="43" t="s">
        <v>15</v>
      </c>
      <c r="F30" s="4"/>
      <c r="G30" s="10">
        <f t="shared" si="0"/>
        <v>0</v>
      </c>
      <c r="H30" s="9">
        <f t="shared" si="1"/>
        <v>0</v>
      </c>
      <c r="I30" s="63">
        <f t="shared" si="2"/>
        <v>0</v>
      </c>
      <c r="J30" s="40">
        <f t="shared" si="3"/>
        <v>0</v>
      </c>
    </row>
    <row r="31" spans="1:10" ht="15" customHeight="1" x14ac:dyDescent="0.25">
      <c r="A31" s="214" t="s">
        <v>207</v>
      </c>
      <c r="B31" s="26" t="s">
        <v>16</v>
      </c>
      <c r="C31" s="30"/>
      <c r="D31" s="4"/>
      <c r="E31" s="43" t="s">
        <v>15</v>
      </c>
      <c r="F31" s="4"/>
      <c r="G31" s="10">
        <f>(IF(D31&gt;1, "1", "0"))*C31</f>
        <v>0</v>
      </c>
      <c r="H31" s="9">
        <f>(IF(D31&gt;1, "1", "0"))*C31</f>
        <v>0</v>
      </c>
      <c r="I31" s="63">
        <f>(IF(D31&gt;2, "1", "0"))*C31</f>
        <v>0</v>
      </c>
      <c r="J31" s="40">
        <f t="shared" ref="J7:J38" si="4">F31</f>
        <v>0</v>
      </c>
    </row>
    <row r="32" spans="1:10" ht="15" customHeight="1" x14ac:dyDescent="0.25">
      <c r="A32" s="215"/>
      <c r="B32" s="26" t="s">
        <v>17</v>
      </c>
      <c r="C32" s="30"/>
      <c r="D32" s="4"/>
      <c r="E32" s="43" t="s">
        <v>15</v>
      </c>
      <c r="F32" s="4"/>
      <c r="G32" s="10">
        <f>(IF(D32&gt;1, "1", "0"))*C32</f>
        <v>0</v>
      </c>
      <c r="H32" s="9">
        <f>(IF(D32&gt;1, "1", "0"))*C32</f>
        <v>0</v>
      </c>
      <c r="I32" s="63">
        <f>(IF(D32&gt;2, "1", "0"))*C32</f>
        <v>0</v>
      </c>
      <c r="J32" s="40">
        <f t="shared" si="4"/>
        <v>0</v>
      </c>
    </row>
    <row r="33" spans="1:10" ht="15" customHeight="1" x14ac:dyDescent="0.25">
      <c r="A33" s="215"/>
      <c r="B33" s="26" t="s">
        <v>104</v>
      </c>
      <c r="C33" s="30"/>
      <c r="D33" s="4"/>
      <c r="E33" s="43" t="s">
        <v>15</v>
      </c>
      <c r="F33" s="4"/>
      <c r="G33" s="10">
        <f>(IF(D33&gt;1, "1", "0"))*C33</f>
        <v>0</v>
      </c>
      <c r="H33" s="9">
        <f>(IF(D33&gt;1, "1", "0"))*C33</f>
        <v>0</v>
      </c>
      <c r="I33" s="63">
        <f>(IF(D33&gt;2, "1", "0"))*C33</f>
        <v>0</v>
      </c>
      <c r="J33" s="40">
        <f t="shared" si="4"/>
        <v>0</v>
      </c>
    </row>
    <row r="34" spans="1:10" ht="15" customHeight="1" x14ac:dyDescent="0.25">
      <c r="A34" s="215"/>
      <c r="B34" s="26" t="s">
        <v>105</v>
      </c>
      <c r="C34" s="30"/>
      <c r="D34" s="4"/>
      <c r="E34" s="43" t="s">
        <v>15</v>
      </c>
      <c r="F34" s="4"/>
      <c r="G34" s="10">
        <f>(IF(D34&gt;1, "1", "0"))*C34</f>
        <v>0</v>
      </c>
      <c r="H34" s="9">
        <f>(IF(D34&gt;1, "1", "0"))*C34</f>
        <v>0</v>
      </c>
      <c r="I34" s="63">
        <f>(IF(D34&gt;2, "1", "0"))*C34</f>
        <v>0</v>
      </c>
      <c r="J34" s="40">
        <f t="shared" si="4"/>
        <v>0</v>
      </c>
    </row>
    <row r="35" spans="1:10" ht="15" customHeight="1" x14ac:dyDescent="0.25">
      <c r="A35" s="215"/>
      <c r="B35" s="26" t="s">
        <v>108</v>
      </c>
      <c r="C35" s="30"/>
      <c r="D35" s="4"/>
      <c r="E35" s="43" t="s">
        <v>15</v>
      </c>
      <c r="F35" s="4"/>
      <c r="G35" s="10">
        <f>(IF(D35&gt;1, "1", "0"))*C35</f>
        <v>0</v>
      </c>
      <c r="H35" s="9">
        <f>(IF(D35&gt;1, "1", "0"))*C35</f>
        <v>0</v>
      </c>
      <c r="I35" s="63">
        <f>(IF(D35&gt;2, "1", "0"))*C35</f>
        <v>0</v>
      </c>
      <c r="J35" s="40">
        <f t="shared" si="4"/>
        <v>0</v>
      </c>
    </row>
    <row r="36" spans="1:10" ht="15" customHeight="1" x14ac:dyDescent="0.25">
      <c r="A36" s="215"/>
      <c r="B36" s="26" t="s">
        <v>109</v>
      </c>
      <c r="C36" s="30"/>
      <c r="D36" s="4"/>
      <c r="E36" s="43" t="s">
        <v>15</v>
      </c>
      <c r="F36" s="4"/>
      <c r="G36" s="10">
        <f>(IF(D36&gt;1, "1", "0"))*C36</f>
        <v>0</v>
      </c>
      <c r="H36" s="9">
        <f>(IF(D36&gt;1, "1", "0"))*C36</f>
        <v>0</v>
      </c>
      <c r="I36" s="63">
        <f>(IF(D36&gt;2, "1", "0"))*C36</f>
        <v>0</v>
      </c>
      <c r="J36" s="40">
        <f t="shared" si="4"/>
        <v>0</v>
      </c>
    </row>
    <row r="37" spans="1:10" ht="15" customHeight="1" x14ac:dyDescent="0.25">
      <c r="A37" s="215"/>
      <c r="B37" s="26" t="s">
        <v>18</v>
      </c>
      <c r="C37" s="30"/>
      <c r="D37" s="4"/>
      <c r="E37" s="43" t="s">
        <v>15</v>
      </c>
      <c r="F37" s="4"/>
      <c r="G37" s="10">
        <f>(IF(D37&gt;1, "1", "0"))*C37</f>
        <v>0</v>
      </c>
      <c r="H37" s="9">
        <f>(IF(D37&gt;1, "1", "0"))*C37</f>
        <v>0</v>
      </c>
      <c r="I37" s="63">
        <f>(IF(D37&gt;2, "1", "0"))*C37</f>
        <v>0</v>
      </c>
      <c r="J37" s="40">
        <f t="shared" si="4"/>
        <v>0</v>
      </c>
    </row>
    <row r="38" spans="1:10" ht="15" customHeight="1" x14ac:dyDescent="0.25">
      <c r="A38" s="215"/>
      <c r="B38" s="26" t="s">
        <v>85</v>
      </c>
      <c r="C38" s="30"/>
      <c r="D38" s="4"/>
      <c r="E38" s="43" t="s">
        <v>15</v>
      </c>
      <c r="F38" s="4"/>
      <c r="G38" s="10">
        <f>(IF(D38&gt;1, "1", "0"))*C38</f>
        <v>0</v>
      </c>
      <c r="H38" s="9">
        <f>(IF(D38&gt;1, "1", "0"))*C38</f>
        <v>0</v>
      </c>
      <c r="I38" s="63">
        <f>(IF(D38&gt;2, "1", "0"))*C38</f>
        <v>0</v>
      </c>
      <c r="J38" s="40">
        <f t="shared" si="4"/>
        <v>0</v>
      </c>
    </row>
    <row r="39" spans="1:10" ht="15" customHeight="1" x14ac:dyDescent="0.25">
      <c r="A39" s="215"/>
      <c r="B39" s="26" t="s">
        <v>19</v>
      </c>
      <c r="C39" s="30"/>
      <c r="D39" s="4"/>
      <c r="E39" s="43" t="s">
        <v>15</v>
      </c>
      <c r="F39" s="4"/>
      <c r="G39" s="10">
        <f>(IF(D39&gt;1, "1", "0"))*C39</f>
        <v>0</v>
      </c>
      <c r="H39" s="9">
        <f>(IF(D39&gt;1, "1", "0"))*C39</f>
        <v>0</v>
      </c>
      <c r="I39" s="63">
        <f>(IF(D39&gt;2, "1", "0"))*C39</f>
        <v>0</v>
      </c>
      <c r="J39" s="40">
        <f t="shared" ref="J39:J90" si="5">F39</f>
        <v>0</v>
      </c>
    </row>
    <row r="40" spans="1:10" ht="15" customHeight="1" x14ac:dyDescent="0.25">
      <c r="A40" s="215"/>
      <c r="B40" s="26" t="s">
        <v>20</v>
      </c>
      <c r="C40" s="30"/>
      <c r="D40" s="4"/>
      <c r="E40" s="43" t="s">
        <v>15</v>
      </c>
      <c r="F40" s="4"/>
      <c r="G40" s="10">
        <f>(IF(D40&gt;1, "1", "0"))*C40</f>
        <v>0</v>
      </c>
      <c r="H40" s="9">
        <f>(IF(D40&gt;1, "1", "0"))*C40</f>
        <v>0</v>
      </c>
      <c r="I40" s="63">
        <f>(IF(D40&gt;2, "1", "0"))*C40</f>
        <v>0</v>
      </c>
      <c r="J40" s="40">
        <f t="shared" si="5"/>
        <v>0</v>
      </c>
    </row>
    <row r="41" spans="1:10" ht="15" customHeight="1" x14ac:dyDescent="0.25">
      <c r="A41" s="215"/>
      <c r="B41" s="26" t="s">
        <v>21</v>
      </c>
      <c r="C41" s="30"/>
      <c r="D41" s="4"/>
      <c r="E41" s="43" t="s">
        <v>15</v>
      </c>
      <c r="F41" s="4"/>
      <c r="G41" s="10">
        <f>(IF(D41&gt;1, "1", "0"))*C41</f>
        <v>0</v>
      </c>
      <c r="H41" s="9">
        <f>(IF(D41&gt;1, "1", "0"))*C41</f>
        <v>0</v>
      </c>
      <c r="I41" s="63">
        <f>(IF(D41&gt;2, "1", "0"))*C41</f>
        <v>0</v>
      </c>
      <c r="J41" s="40">
        <f t="shared" si="5"/>
        <v>0</v>
      </c>
    </row>
    <row r="42" spans="1:10" ht="15" customHeight="1" x14ac:dyDescent="0.25">
      <c r="A42" s="215"/>
      <c r="B42" s="26" t="s">
        <v>24</v>
      </c>
      <c r="C42" s="30"/>
      <c r="D42" s="4"/>
      <c r="E42" s="43" t="s">
        <v>15</v>
      </c>
      <c r="F42" s="4"/>
      <c r="G42" s="10">
        <f>(IF(D42&gt;1, "1", "0"))*C42</f>
        <v>0</v>
      </c>
      <c r="H42" s="9">
        <f>(IF(D42&gt;1, "1", "0"))*C42</f>
        <v>0</v>
      </c>
      <c r="I42" s="63">
        <f>(IF(D42&gt;2, "1", "0"))*C42</f>
        <v>0</v>
      </c>
      <c r="J42" s="40">
        <f t="shared" si="5"/>
        <v>0</v>
      </c>
    </row>
    <row r="43" spans="1:10" ht="15" customHeight="1" x14ac:dyDescent="0.25">
      <c r="A43" s="215"/>
      <c r="B43" s="26" t="s">
        <v>22</v>
      </c>
      <c r="C43" s="30"/>
      <c r="D43" s="4"/>
      <c r="E43" s="43" t="s">
        <v>15</v>
      </c>
      <c r="F43" s="4"/>
      <c r="G43" s="10">
        <f>(IF(D43&gt;1, "1", "0"))*C43</f>
        <v>0</v>
      </c>
      <c r="H43" s="9">
        <f>(IF(D43&gt;1, "1", "0"))*C43</f>
        <v>0</v>
      </c>
      <c r="I43" s="63">
        <f>(IF(D43&gt;2, "1", "0"))*C43</f>
        <v>0</v>
      </c>
      <c r="J43" s="40">
        <f t="shared" si="5"/>
        <v>0</v>
      </c>
    </row>
    <row r="44" spans="1:10" ht="15" customHeight="1" x14ac:dyDescent="0.25">
      <c r="A44" s="215"/>
      <c r="B44" s="26" t="s">
        <v>25</v>
      </c>
      <c r="C44" s="30"/>
      <c r="D44" s="4"/>
      <c r="E44" s="43" t="s">
        <v>15</v>
      </c>
      <c r="F44" s="4"/>
      <c r="G44" s="10">
        <f>(IF(D44&gt;1, "1", "0"))*C44</f>
        <v>0</v>
      </c>
      <c r="H44" s="9">
        <f>(IF(D44&gt;1, "1", "0"))*C44</f>
        <v>0</v>
      </c>
      <c r="I44" s="63">
        <f>(IF(D44&gt;2, "1", "0"))*C44</f>
        <v>0</v>
      </c>
      <c r="J44" s="40">
        <f t="shared" si="5"/>
        <v>0</v>
      </c>
    </row>
    <row r="45" spans="1:10" ht="15" customHeight="1" x14ac:dyDescent="0.25">
      <c r="A45" s="215"/>
      <c r="B45" s="26" t="s">
        <v>23</v>
      </c>
      <c r="C45" s="30"/>
      <c r="D45" s="4"/>
      <c r="E45" s="43" t="s">
        <v>15</v>
      </c>
      <c r="F45" s="4"/>
      <c r="G45" s="10">
        <f>(IF(D45&gt;1, "1", "0"))*C45</f>
        <v>0</v>
      </c>
      <c r="H45" s="9">
        <f>(IF(D45&gt;1, "1", "0"))*C45</f>
        <v>0</v>
      </c>
      <c r="I45" s="63">
        <f>(IF(D45&gt;2, "1", "0"))*C45</f>
        <v>0</v>
      </c>
      <c r="J45" s="40">
        <f t="shared" si="5"/>
        <v>0</v>
      </c>
    </row>
    <row r="46" spans="1:10" ht="15" customHeight="1" x14ac:dyDescent="0.25">
      <c r="A46" s="216"/>
      <c r="B46" s="26" t="s">
        <v>26</v>
      </c>
      <c r="C46" s="30"/>
      <c r="D46" s="4"/>
      <c r="E46" s="43" t="s">
        <v>15</v>
      </c>
      <c r="F46" s="4"/>
      <c r="G46" s="10">
        <f>(IF(D46&gt;1, "1", "0"))*C46</f>
        <v>0</v>
      </c>
      <c r="H46" s="9">
        <f>(IF(D46&gt;1, "1", "0"))*C46</f>
        <v>0</v>
      </c>
      <c r="I46" s="63">
        <f>(IF(D46&gt;2, "1", "0"))*C46</f>
        <v>0</v>
      </c>
      <c r="J46" s="40">
        <f t="shared" ref="J46" si="6">F46</f>
        <v>0</v>
      </c>
    </row>
    <row r="47" spans="1:10" ht="15" customHeight="1" x14ac:dyDescent="0.25">
      <c r="A47" s="162" t="s">
        <v>208</v>
      </c>
      <c r="B47" s="26" t="s">
        <v>29</v>
      </c>
      <c r="C47" s="30"/>
      <c r="D47" s="4"/>
      <c r="E47" s="43" t="s">
        <v>15</v>
      </c>
      <c r="F47" s="4"/>
      <c r="G47" s="10">
        <f>(IF(D47&gt;1, "1", "0"))*C47</f>
        <v>0</v>
      </c>
      <c r="H47" s="9">
        <f>(IF(D47&gt;1, "1", "0"))*C47</f>
        <v>0</v>
      </c>
      <c r="I47" s="63">
        <f>(IF(D47&gt;2, "1", "0"))*C47</f>
        <v>0</v>
      </c>
      <c r="J47" s="40">
        <f t="shared" si="5"/>
        <v>0</v>
      </c>
    </row>
    <row r="48" spans="1:10" ht="15" customHeight="1" x14ac:dyDescent="0.25">
      <c r="A48" s="163"/>
      <c r="B48" s="26" t="s">
        <v>30</v>
      </c>
      <c r="C48" s="30"/>
      <c r="D48" s="4"/>
      <c r="E48" s="43" t="s">
        <v>15</v>
      </c>
      <c r="F48" s="4"/>
      <c r="G48" s="10">
        <f>(IF(D48&gt;1, "1", "0"))*C48</f>
        <v>0</v>
      </c>
      <c r="H48" s="9">
        <f>(IF(D48&gt;1, "1", "0"))*C48</f>
        <v>0</v>
      </c>
      <c r="I48" s="63">
        <f>(IF(D48&gt;2, "1", "0"))*C48</f>
        <v>0</v>
      </c>
      <c r="J48" s="40">
        <f t="shared" si="5"/>
        <v>0</v>
      </c>
    </row>
    <row r="49" spans="1:10" ht="15" customHeight="1" x14ac:dyDescent="0.25">
      <c r="A49" s="163"/>
      <c r="B49" s="26" t="s">
        <v>31</v>
      </c>
      <c r="C49" s="30"/>
      <c r="D49" s="4"/>
      <c r="E49" s="43" t="s">
        <v>15</v>
      </c>
      <c r="F49" s="4"/>
      <c r="G49" s="10">
        <f>(IF(D49&gt;1, "1", "0"))*C49</f>
        <v>0</v>
      </c>
      <c r="H49" s="9">
        <f>(IF(D49&gt;1, "1", "0"))*C49</f>
        <v>0</v>
      </c>
      <c r="I49" s="63">
        <f>(IF(D49&gt;2, "1", "0"))*C49</f>
        <v>0</v>
      </c>
      <c r="J49" s="40">
        <f t="shared" si="5"/>
        <v>0</v>
      </c>
    </row>
    <row r="50" spans="1:10" ht="15" customHeight="1" x14ac:dyDescent="0.25">
      <c r="A50" s="163"/>
      <c r="B50" s="26" t="s">
        <v>32</v>
      </c>
      <c r="C50" s="30"/>
      <c r="D50" s="4"/>
      <c r="E50" s="43" t="s">
        <v>15</v>
      </c>
      <c r="F50" s="4"/>
      <c r="G50" s="10">
        <f>(IF(D50&gt;1, "1", "0"))*C50</f>
        <v>0</v>
      </c>
      <c r="H50" s="9">
        <f>(IF(D50&gt;1, "1", "0"))*C50</f>
        <v>0</v>
      </c>
      <c r="I50" s="63">
        <f>(IF(D50&gt;2, "1", "0"))*C50</f>
        <v>0</v>
      </c>
      <c r="J50" s="40">
        <f t="shared" si="5"/>
        <v>0</v>
      </c>
    </row>
    <row r="51" spans="1:10" ht="15" customHeight="1" x14ac:dyDescent="0.25">
      <c r="A51" s="163"/>
      <c r="B51" s="26" t="s">
        <v>33</v>
      </c>
      <c r="C51" s="30"/>
      <c r="D51" s="4"/>
      <c r="E51" s="43" t="s">
        <v>15</v>
      </c>
      <c r="F51" s="4"/>
      <c r="G51" s="10">
        <f>(IF(D51&gt;1, "1", "0"))*C51</f>
        <v>0</v>
      </c>
      <c r="H51" s="9">
        <f>(IF(D51&gt;1, "1", "0"))*C51</f>
        <v>0</v>
      </c>
      <c r="I51" s="63">
        <f>(IF(D51&gt;2, "1", "0"))*C51</f>
        <v>0</v>
      </c>
      <c r="J51" s="40">
        <f t="shared" si="5"/>
        <v>0</v>
      </c>
    </row>
    <row r="52" spans="1:10" x14ac:dyDescent="0.25">
      <c r="A52" s="163"/>
      <c r="B52" s="26" t="s">
        <v>34</v>
      </c>
      <c r="C52" s="30"/>
      <c r="D52" s="4"/>
      <c r="E52" s="43" t="s">
        <v>15</v>
      </c>
      <c r="F52" s="4"/>
      <c r="G52" s="10">
        <f>(IF(D52&gt;1, "1", "0"))*C52</f>
        <v>0</v>
      </c>
      <c r="H52" s="9">
        <f>(IF(D52&gt;1, "1", "0"))*C52</f>
        <v>0</v>
      </c>
      <c r="I52" s="63">
        <f>(IF(D52&gt;2, "1", "0"))*C52</f>
        <v>0</v>
      </c>
      <c r="J52" s="40">
        <f t="shared" si="5"/>
        <v>0</v>
      </c>
    </row>
    <row r="53" spans="1:10" x14ac:dyDescent="0.25">
      <c r="A53" s="163"/>
      <c r="B53" s="26" t="s">
        <v>35</v>
      </c>
      <c r="C53" s="30"/>
      <c r="D53" s="4"/>
      <c r="E53" s="43" t="s">
        <v>15</v>
      </c>
      <c r="F53" s="4"/>
      <c r="G53" s="10">
        <f>(IF(D53&gt;1, "1", "0"))*C53</f>
        <v>0</v>
      </c>
      <c r="H53" s="9">
        <f>(IF(D53&gt;1, "1", "0"))*C53</f>
        <v>0</v>
      </c>
      <c r="I53" s="63">
        <f>(IF(D53&gt;2, "1", "0"))*C53</f>
        <v>0</v>
      </c>
      <c r="J53" s="40">
        <f t="shared" si="5"/>
        <v>0</v>
      </c>
    </row>
    <row r="54" spans="1:10" x14ac:dyDescent="0.25">
      <c r="A54" s="163"/>
      <c r="B54" s="26" t="s">
        <v>36</v>
      </c>
      <c r="C54" s="30"/>
      <c r="D54" s="4"/>
      <c r="E54" s="43" t="s">
        <v>15</v>
      </c>
      <c r="F54" s="4"/>
      <c r="G54" s="10">
        <f>(IF(D54&gt;1, "1", "0"))*C54</f>
        <v>0</v>
      </c>
      <c r="H54" s="9">
        <f>(IF(D54&gt;1, "1", "0"))*C54</f>
        <v>0</v>
      </c>
      <c r="I54" s="63">
        <f>(IF(D54&gt;2, "1", "0"))*C54</f>
        <v>0</v>
      </c>
      <c r="J54" s="40">
        <f t="shared" si="5"/>
        <v>0</v>
      </c>
    </row>
    <row r="55" spans="1:10" ht="15" customHeight="1" x14ac:dyDescent="0.25">
      <c r="A55" s="217" t="s">
        <v>283</v>
      </c>
      <c r="B55" s="26" t="s">
        <v>286</v>
      </c>
      <c r="C55" s="30"/>
      <c r="D55" s="4"/>
      <c r="E55" s="4">
        <v>2</v>
      </c>
      <c r="F55" s="4"/>
      <c r="G55" s="10">
        <f>(IF(D55&gt;1, "1", "0"))*C55</f>
        <v>0</v>
      </c>
      <c r="H55" s="9">
        <f t="shared" ref="H55:H63" si="7">(IF(D55&gt;1, "1", "0"))*C55</f>
        <v>0</v>
      </c>
      <c r="I55" s="63">
        <f t="shared" ref="I55:I63" si="8">(IF(D55&gt;2, "1", "0"))*C55</f>
        <v>0</v>
      </c>
      <c r="J55" s="40">
        <f t="shared" ref="J55:J63" si="9">F55</f>
        <v>0</v>
      </c>
    </row>
    <row r="56" spans="1:10" ht="15" customHeight="1" x14ac:dyDescent="0.25">
      <c r="A56" s="218"/>
      <c r="B56" s="26" t="s">
        <v>287</v>
      </c>
      <c r="C56" s="30"/>
      <c r="D56" s="4"/>
      <c r="E56" s="4">
        <v>2</v>
      </c>
      <c r="F56" s="4"/>
      <c r="G56" s="10">
        <f t="shared" ref="G55:G63" si="10">(IF(D56&gt;1, "1", "0"))*C56</f>
        <v>0</v>
      </c>
      <c r="H56" s="9">
        <f t="shared" si="7"/>
        <v>0</v>
      </c>
      <c r="I56" s="63">
        <f t="shared" si="8"/>
        <v>0</v>
      </c>
      <c r="J56" s="40">
        <f t="shared" si="9"/>
        <v>0</v>
      </c>
    </row>
    <row r="57" spans="1:10" ht="15" customHeight="1" x14ac:dyDescent="0.25">
      <c r="A57" s="218"/>
      <c r="B57" s="26" t="s">
        <v>288</v>
      </c>
      <c r="C57" s="30"/>
      <c r="D57" s="4"/>
      <c r="E57" s="4">
        <v>2</v>
      </c>
      <c r="F57" s="4"/>
      <c r="G57" s="10">
        <f t="shared" si="10"/>
        <v>0</v>
      </c>
      <c r="H57" s="9">
        <f t="shared" si="7"/>
        <v>0</v>
      </c>
      <c r="I57" s="63">
        <f t="shared" si="8"/>
        <v>0</v>
      </c>
      <c r="J57" s="40">
        <f t="shared" si="9"/>
        <v>0</v>
      </c>
    </row>
    <row r="58" spans="1:10" ht="15" customHeight="1" x14ac:dyDescent="0.25">
      <c r="A58" s="218"/>
      <c r="B58" s="26" t="s">
        <v>289</v>
      </c>
      <c r="C58" s="30"/>
      <c r="D58" s="4"/>
      <c r="E58" s="4">
        <v>2</v>
      </c>
      <c r="F58" s="4"/>
      <c r="G58" s="10">
        <f t="shared" si="10"/>
        <v>0</v>
      </c>
      <c r="H58" s="9">
        <f t="shared" si="7"/>
        <v>0</v>
      </c>
      <c r="I58" s="63">
        <f t="shared" si="8"/>
        <v>0</v>
      </c>
      <c r="J58" s="40">
        <f t="shared" si="9"/>
        <v>0</v>
      </c>
    </row>
    <row r="59" spans="1:10" ht="15" customHeight="1" x14ac:dyDescent="0.25">
      <c r="A59" s="218"/>
      <c r="B59" s="26" t="s">
        <v>290</v>
      </c>
      <c r="C59" s="30"/>
      <c r="D59" s="4"/>
      <c r="E59" s="4">
        <v>2</v>
      </c>
      <c r="F59" s="4"/>
      <c r="G59" s="10">
        <f t="shared" si="10"/>
        <v>0</v>
      </c>
      <c r="H59" s="9">
        <f t="shared" si="7"/>
        <v>0</v>
      </c>
      <c r="I59" s="63">
        <f t="shared" si="8"/>
        <v>0</v>
      </c>
      <c r="J59" s="40">
        <f t="shared" si="9"/>
        <v>0</v>
      </c>
    </row>
    <row r="60" spans="1:10" ht="15" customHeight="1" x14ac:dyDescent="0.25">
      <c r="A60" s="218"/>
      <c r="B60" s="26" t="s">
        <v>291</v>
      </c>
      <c r="C60" s="30"/>
      <c r="D60" s="4"/>
      <c r="E60" s="4">
        <v>2</v>
      </c>
      <c r="F60" s="4"/>
      <c r="G60" s="10">
        <f t="shared" si="10"/>
        <v>0</v>
      </c>
      <c r="H60" s="9">
        <f t="shared" si="7"/>
        <v>0</v>
      </c>
      <c r="I60" s="63">
        <f t="shared" si="8"/>
        <v>0</v>
      </c>
      <c r="J60" s="40">
        <f t="shared" si="9"/>
        <v>0</v>
      </c>
    </row>
    <row r="61" spans="1:10" ht="15" customHeight="1" x14ac:dyDescent="0.25">
      <c r="A61" s="218"/>
      <c r="B61" s="26" t="s">
        <v>292</v>
      </c>
      <c r="C61" s="30"/>
      <c r="D61" s="4"/>
      <c r="E61" s="4">
        <v>2</v>
      </c>
      <c r="F61" s="4"/>
      <c r="G61" s="10">
        <f t="shared" si="10"/>
        <v>0</v>
      </c>
      <c r="H61" s="9">
        <f t="shared" si="7"/>
        <v>0</v>
      </c>
      <c r="I61" s="63">
        <f t="shared" si="8"/>
        <v>0</v>
      </c>
      <c r="J61" s="40">
        <f t="shared" si="9"/>
        <v>0</v>
      </c>
    </row>
    <row r="62" spans="1:10" ht="15" customHeight="1" x14ac:dyDescent="0.25">
      <c r="A62" s="218"/>
      <c r="B62" s="26" t="s">
        <v>293</v>
      </c>
      <c r="C62" s="30"/>
      <c r="D62" s="4"/>
      <c r="E62" s="4">
        <v>2</v>
      </c>
      <c r="F62" s="4"/>
      <c r="G62" s="10">
        <f t="shared" si="10"/>
        <v>0</v>
      </c>
      <c r="H62" s="9">
        <f t="shared" si="7"/>
        <v>0</v>
      </c>
      <c r="I62" s="63">
        <f t="shared" si="8"/>
        <v>0</v>
      </c>
      <c r="J62" s="40">
        <f t="shared" si="9"/>
        <v>0</v>
      </c>
    </row>
    <row r="63" spans="1:10" ht="15" customHeight="1" x14ac:dyDescent="0.25">
      <c r="A63" s="218"/>
      <c r="B63" s="26" t="s">
        <v>294</v>
      </c>
      <c r="C63" s="30"/>
      <c r="D63" s="4"/>
      <c r="E63" s="4">
        <v>2</v>
      </c>
      <c r="F63" s="4"/>
      <c r="G63" s="10">
        <f t="shared" si="10"/>
        <v>0</v>
      </c>
      <c r="H63" s="9">
        <f t="shared" si="7"/>
        <v>0</v>
      </c>
      <c r="I63" s="63">
        <f t="shared" si="8"/>
        <v>0</v>
      </c>
      <c r="J63" s="40">
        <f t="shared" si="9"/>
        <v>0</v>
      </c>
    </row>
    <row r="64" spans="1:10" ht="15" customHeight="1" x14ac:dyDescent="0.25">
      <c r="A64" s="219"/>
      <c r="B64" s="26" t="s">
        <v>295</v>
      </c>
      <c r="C64" s="30"/>
      <c r="D64" s="4"/>
      <c r="E64" s="4">
        <v>2</v>
      </c>
      <c r="F64" s="4"/>
      <c r="G64" s="10">
        <f>(IF(D64&gt;1, "1", "0"))*C64</f>
        <v>0</v>
      </c>
      <c r="H64" s="9">
        <f>(IF(D64&gt;1, "1", "0"))*C64</f>
        <v>0</v>
      </c>
      <c r="I64" s="63">
        <f>(IF(D64&gt;2, "1", "0"))*C64</f>
        <v>0</v>
      </c>
      <c r="J64" s="40">
        <f>F64</f>
        <v>0</v>
      </c>
    </row>
    <row r="65" spans="1:10" ht="15" customHeight="1" x14ac:dyDescent="0.25">
      <c r="A65" s="220" t="s">
        <v>284</v>
      </c>
      <c r="B65" s="26" t="s">
        <v>296</v>
      </c>
      <c r="C65" s="30"/>
      <c r="D65" s="4"/>
      <c r="E65" s="4">
        <v>2</v>
      </c>
      <c r="F65" s="4"/>
      <c r="G65" s="10">
        <f>(IF(D65&gt;1, "1", "0"))*C65</f>
        <v>0</v>
      </c>
      <c r="H65" s="9">
        <f>(IF(D65&gt;1, "1", "0"))*C65</f>
        <v>0</v>
      </c>
      <c r="I65" s="63">
        <f>(IF(D65&gt;2, "1", "0"))*C65</f>
        <v>0</v>
      </c>
      <c r="J65" s="40">
        <f>F65</f>
        <v>0</v>
      </c>
    </row>
    <row r="66" spans="1:10" ht="15" customHeight="1" x14ac:dyDescent="0.25">
      <c r="A66" s="221"/>
      <c r="B66" s="26" t="s">
        <v>297</v>
      </c>
      <c r="C66" s="30"/>
      <c r="D66" s="4"/>
      <c r="E66" s="4">
        <v>2</v>
      </c>
      <c r="F66" s="4"/>
      <c r="G66" s="10">
        <f>(IF(D66&gt;1, "1", "0"))*C66</f>
        <v>0</v>
      </c>
      <c r="H66" s="9">
        <f>(IF(D66&gt;1, "1", "0"))*C66</f>
        <v>0</v>
      </c>
      <c r="I66" s="63">
        <f>(IF(D66&gt;2, "1", "0"))*C66</f>
        <v>0</v>
      </c>
      <c r="J66" s="40">
        <f>F66</f>
        <v>0</v>
      </c>
    </row>
    <row r="67" spans="1:10" ht="15" customHeight="1" x14ac:dyDescent="0.25">
      <c r="A67" s="221"/>
      <c r="B67" s="26" t="s">
        <v>298</v>
      </c>
      <c r="C67" s="30"/>
      <c r="D67" s="4"/>
      <c r="E67" s="4">
        <v>2</v>
      </c>
      <c r="F67" s="4"/>
      <c r="G67" s="10">
        <f t="shared" ref="G67:G74" si="11">(IF(D67&gt;1, "1", "0"))*C67</f>
        <v>0</v>
      </c>
      <c r="H67" s="9">
        <f t="shared" ref="H67:H74" si="12">(IF(D67&gt;1, "1", "0"))*C67</f>
        <v>0</v>
      </c>
      <c r="I67" s="63">
        <f t="shared" ref="I67:I74" si="13">(IF(D67&gt;2, "1", "0"))*C67</f>
        <v>0</v>
      </c>
      <c r="J67" s="40">
        <f t="shared" ref="J67:J74" si="14">F67</f>
        <v>0</v>
      </c>
    </row>
    <row r="68" spans="1:10" ht="15" customHeight="1" x14ac:dyDescent="0.25">
      <c r="A68" s="221"/>
      <c r="B68" s="26" t="s">
        <v>299</v>
      </c>
      <c r="C68" s="30"/>
      <c r="D68" s="4"/>
      <c r="E68" s="4">
        <v>2</v>
      </c>
      <c r="F68" s="4"/>
      <c r="G68" s="10">
        <f t="shared" si="11"/>
        <v>0</v>
      </c>
      <c r="H68" s="9">
        <f t="shared" si="12"/>
        <v>0</v>
      </c>
      <c r="I68" s="63">
        <f t="shared" si="13"/>
        <v>0</v>
      </c>
      <c r="J68" s="40">
        <f t="shared" si="14"/>
        <v>0</v>
      </c>
    </row>
    <row r="69" spans="1:10" ht="15" customHeight="1" x14ac:dyDescent="0.25">
      <c r="A69" s="221"/>
      <c r="B69" s="26" t="s">
        <v>300</v>
      </c>
      <c r="C69" s="30"/>
      <c r="D69" s="4"/>
      <c r="E69" s="4">
        <v>2</v>
      </c>
      <c r="F69" s="4"/>
      <c r="G69" s="10">
        <f t="shared" si="11"/>
        <v>0</v>
      </c>
      <c r="H69" s="9">
        <f t="shared" si="12"/>
        <v>0</v>
      </c>
      <c r="I69" s="63">
        <f t="shared" si="13"/>
        <v>0</v>
      </c>
      <c r="J69" s="40">
        <f t="shared" si="14"/>
        <v>0</v>
      </c>
    </row>
    <row r="70" spans="1:10" ht="15" customHeight="1" x14ac:dyDescent="0.25">
      <c r="A70" s="221"/>
      <c r="B70" s="26" t="s">
        <v>301</v>
      </c>
      <c r="C70" s="30"/>
      <c r="D70" s="4"/>
      <c r="E70" s="4">
        <v>2</v>
      </c>
      <c r="F70" s="4"/>
      <c r="G70" s="10">
        <f t="shared" si="11"/>
        <v>0</v>
      </c>
      <c r="H70" s="9">
        <f t="shared" si="12"/>
        <v>0</v>
      </c>
      <c r="I70" s="63">
        <f t="shared" si="13"/>
        <v>0</v>
      </c>
      <c r="J70" s="40">
        <f t="shared" si="14"/>
        <v>0</v>
      </c>
    </row>
    <row r="71" spans="1:10" ht="15" customHeight="1" x14ac:dyDescent="0.25">
      <c r="A71" s="221"/>
      <c r="B71" s="26" t="s">
        <v>302</v>
      </c>
      <c r="C71" s="30"/>
      <c r="D71" s="4"/>
      <c r="E71" s="4">
        <v>2</v>
      </c>
      <c r="F71" s="4"/>
      <c r="G71" s="10">
        <f t="shared" si="11"/>
        <v>0</v>
      </c>
      <c r="H71" s="9">
        <f t="shared" si="12"/>
        <v>0</v>
      </c>
      <c r="I71" s="63">
        <f t="shared" si="13"/>
        <v>0</v>
      </c>
      <c r="J71" s="40">
        <f t="shared" si="14"/>
        <v>0</v>
      </c>
    </row>
    <row r="72" spans="1:10" ht="15" customHeight="1" x14ac:dyDescent="0.25">
      <c r="A72" s="221"/>
      <c r="B72" s="26" t="s">
        <v>303</v>
      </c>
      <c r="C72" s="30"/>
      <c r="D72" s="4"/>
      <c r="E72" s="4">
        <v>2</v>
      </c>
      <c r="F72" s="4"/>
      <c r="G72" s="10">
        <f t="shared" si="11"/>
        <v>0</v>
      </c>
      <c r="H72" s="9">
        <f t="shared" si="12"/>
        <v>0</v>
      </c>
      <c r="I72" s="63">
        <f t="shared" si="13"/>
        <v>0</v>
      </c>
      <c r="J72" s="40">
        <f t="shared" si="14"/>
        <v>0</v>
      </c>
    </row>
    <row r="73" spans="1:10" ht="15" customHeight="1" x14ac:dyDescent="0.25">
      <c r="A73" s="221"/>
      <c r="B73" s="26" t="s">
        <v>304</v>
      </c>
      <c r="C73" s="30"/>
      <c r="D73" s="4"/>
      <c r="E73" s="4">
        <v>2</v>
      </c>
      <c r="F73" s="4"/>
      <c r="G73" s="10">
        <f t="shared" si="11"/>
        <v>0</v>
      </c>
      <c r="H73" s="9">
        <f t="shared" si="12"/>
        <v>0</v>
      </c>
      <c r="I73" s="63">
        <f t="shared" si="13"/>
        <v>0</v>
      </c>
      <c r="J73" s="40">
        <f t="shared" si="14"/>
        <v>0</v>
      </c>
    </row>
    <row r="74" spans="1:10" ht="15" customHeight="1" x14ac:dyDescent="0.25">
      <c r="A74" s="222"/>
      <c r="B74" s="26" t="s">
        <v>305</v>
      </c>
      <c r="C74" s="30"/>
      <c r="D74" s="4"/>
      <c r="E74" s="4">
        <v>2</v>
      </c>
      <c r="F74" s="4"/>
      <c r="G74" s="10">
        <f t="shared" si="11"/>
        <v>0</v>
      </c>
      <c r="H74" s="9">
        <f t="shared" si="12"/>
        <v>0</v>
      </c>
      <c r="I74" s="63">
        <f t="shared" si="13"/>
        <v>0</v>
      </c>
      <c r="J74" s="40">
        <f t="shared" si="14"/>
        <v>0</v>
      </c>
    </row>
    <row r="75" spans="1:10" ht="18.75" customHeight="1" x14ac:dyDescent="0.25">
      <c r="A75" s="164" t="s">
        <v>256</v>
      </c>
      <c r="B75" s="26" t="s">
        <v>123</v>
      </c>
      <c r="C75" s="30"/>
      <c r="D75" s="4"/>
      <c r="E75" s="42" t="s">
        <v>15</v>
      </c>
      <c r="F75" s="4"/>
      <c r="G75" s="10">
        <f>(IF(D75&gt;1, "1", "0"))*C75</f>
        <v>0</v>
      </c>
      <c r="H75" s="9">
        <f>(IF(D75&gt;1, "1", "0"))*C75</f>
        <v>0</v>
      </c>
      <c r="I75" s="63">
        <f>(IF(D75&gt;2, "1", "0"))*C75</f>
        <v>0</v>
      </c>
      <c r="J75" s="40">
        <f t="shared" si="5"/>
        <v>0</v>
      </c>
    </row>
    <row r="76" spans="1:10" x14ac:dyDescent="0.25">
      <c r="A76" s="165"/>
      <c r="B76" s="26" t="s">
        <v>124</v>
      </c>
      <c r="C76" s="30"/>
      <c r="D76" s="4"/>
      <c r="E76" s="42" t="s">
        <v>15</v>
      </c>
      <c r="F76" s="4"/>
      <c r="G76" s="10">
        <f>(IF(D76&gt;1, "1", "0"))*C76</f>
        <v>0</v>
      </c>
      <c r="H76" s="9">
        <f>(IF(D76&gt;1, "1", "0"))*C76</f>
        <v>0</v>
      </c>
      <c r="I76" s="63">
        <f>(IF(D76&gt;2, "1", "0"))*C76</f>
        <v>0</v>
      </c>
      <c r="J76" s="40">
        <f t="shared" si="5"/>
        <v>0</v>
      </c>
    </row>
    <row r="77" spans="1:10" x14ac:dyDescent="0.25">
      <c r="A77" s="165"/>
      <c r="B77" s="26" t="s">
        <v>125</v>
      </c>
      <c r="C77" s="30"/>
      <c r="D77" s="4"/>
      <c r="E77" s="42" t="s">
        <v>15</v>
      </c>
      <c r="F77" s="4"/>
      <c r="G77" s="10">
        <f>(IF(D77&gt;1, "1", "0"))*C77</f>
        <v>0</v>
      </c>
      <c r="H77" s="9">
        <f>(IF(D77&gt;1, "1", "0"))*C77</f>
        <v>0</v>
      </c>
      <c r="I77" s="63">
        <f>(IF(D77&gt;2, "1", "0"))*C77</f>
        <v>0</v>
      </c>
      <c r="J77" s="40">
        <f t="shared" si="5"/>
        <v>0</v>
      </c>
    </row>
    <row r="78" spans="1:10" x14ac:dyDescent="0.25">
      <c r="A78" s="165"/>
      <c r="B78" s="26" t="s">
        <v>126</v>
      </c>
      <c r="C78" s="30"/>
      <c r="D78" s="4"/>
      <c r="E78" s="42" t="s">
        <v>15</v>
      </c>
      <c r="F78" s="4"/>
      <c r="G78" s="10">
        <f>(IF(D78&gt;1, "1", "0"))*C78</f>
        <v>0</v>
      </c>
      <c r="H78" s="9">
        <f>(IF(D78&gt;1, "1", "0"))*C78</f>
        <v>0</v>
      </c>
      <c r="I78" s="63">
        <f>(IF(D78&gt;2, "1", "0"))*C78</f>
        <v>0</v>
      </c>
      <c r="J78" s="40">
        <f t="shared" si="5"/>
        <v>0</v>
      </c>
    </row>
    <row r="79" spans="1:10" x14ac:dyDescent="0.25">
      <c r="A79" s="165"/>
      <c r="B79" s="26" t="s">
        <v>127</v>
      </c>
      <c r="C79" s="30"/>
      <c r="D79" s="4"/>
      <c r="E79" s="42" t="s">
        <v>15</v>
      </c>
      <c r="F79" s="4"/>
      <c r="G79" s="10">
        <f>(IF(D79&gt;1, "1", "0"))*C79</f>
        <v>0</v>
      </c>
      <c r="H79" s="9">
        <f>(IF(D79&gt;1, "1", "0"))*C79</f>
        <v>0</v>
      </c>
      <c r="I79" s="63">
        <f>(IF(D79&gt;2, "1", "0"))*C79</f>
        <v>0</v>
      </c>
      <c r="J79" s="40">
        <f t="shared" si="5"/>
        <v>0</v>
      </c>
    </row>
    <row r="80" spans="1:10" x14ac:dyDescent="0.25">
      <c r="A80" s="165"/>
      <c r="B80" s="26" t="s">
        <v>128</v>
      </c>
      <c r="C80" s="30"/>
      <c r="D80" s="4"/>
      <c r="E80" s="42" t="s">
        <v>15</v>
      </c>
      <c r="F80" s="4"/>
      <c r="G80" s="10">
        <f>(IF(D80&gt;1, "1", "0"))*C80</f>
        <v>0</v>
      </c>
      <c r="H80" s="9">
        <f>(IF(D80&gt;1, "1", "0"))*C80</f>
        <v>0</v>
      </c>
      <c r="I80" s="63">
        <f>(IF(D80&gt;2, "1", "0"))*C80</f>
        <v>0</v>
      </c>
      <c r="J80" s="40">
        <f t="shared" si="5"/>
        <v>0</v>
      </c>
    </row>
    <row r="81" spans="1:10" x14ac:dyDescent="0.25">
      <c r="A81" s="204" t="s">
        <v>255</v>
      </c>
      <c r="B81" s="26" t="s">
        <v>123</v>
      </c>
      <c r="C81" s="30"/>
      <c r="D81" s="4"/>
      <c r="E81" s="42" t="s">
        <v>15</v>
      </c>
      <c r="F81" s="4"/>
      <c r="G81" s="10">
        <f>(IF(D81&gt;1, "1", "0"))*C81</f>
        <v>0</v>
      </c>
      <c r="H81" s="9">
        <f>(IF(D81&gt;1, "1", "0"))*C81</f>
        <v>0</v>
      </c>
      <c r="I81" s="63">
        <f>(IF(D81&gt;2, "1", "0"))*C81</f>
        <v>0</v>
      </c>
      <c r="J81" s="40">
        <f t="shared" si="5"/>
        <v>0</v>
      </c>
    </row>
    <row r="82" spans="1:10" x14ac:dyDescent="0.25">
      <c r="A82" s="166"/>
      <c r="B82" s="26" t="s">
        <v>124</v>
      </c>
      <c r="C82" s="30"/>
      <c r="D82" s="4"/>
      <c r="E82" s="42" t="s">
        <v>15</v>
      </c>
      <c r="F82" s="4"/>
      <c r="G82" s="10">
        <f>(IF(D82&gt;1, "1", "0"))*C82</f>
        <v>0</v>
      </c>
      <c r="H82" s="9">
        <f>(IF(D82&gt;1, "1", "0"))*C82</f>
        <v>0</v>
      </c>
      <c r="I82" s="63">
        <f>(IF(D82&gt;2, "1", "0"))*C82</f>
        <v>0</v>
      </c>
      <c r="J82" s="40">
        <f t="shared" si="5"/>
        <v>0</v>
      </c>
    </row>
    <row r="83" spans="1:10" x14ac:dyDescent="0.25">
      <c r="A83" s="166"/>
      <c r="B83" s="26" t="s">
        <v>125</v>
      </c>
      <c r="C83" s="30"/>
      <c r="D83" s="4"/>
      <c r="E83" s="42" t="s">
        <v>15</v>
      </c>
      <c r="F83" s="4"/>
      <c r="G83" s="10">
        <f>(IF(D83&gt;1, "1", "0"))*C83</f>
        <v>0</v>
      </c>
      <c r="H83" s="9">
        <f>(IF(D83&gt;1, "1", "0"))*C83</f>
        <v>0</v>
      </c>
      <c r="I83" s="63">
        <f>(IF(D83&gt;2, "1", "0"))*C83</f>
        <v>0</v>
      </c>
      <c r="J83" s="40">
        <f t="shared" si="5"/>
        <v>0</v>
      </c>
    </row>
    <row r="84" spans="1:10" x14ac:dyDescent="0.25">
      <c r="A84" s="166"/>
      <c r="B84" s="26" t="s">
        <v>126</v>
      </c>
      <c r="C84" s="30"/>
      <c r="D84" s="4"/>
      <c r="E84" s="42" t="s">
        <v>15</v>
      </c>
      <c r="F84" s="4"/>
      <c r="G84" s="10">
        <f>(IF(D84&gt;1, "1", "0"))*C84</f>
        <v>0</v>
      </c>
      <c r="H84" s="9">
        <f>(IF(D84&gt;1, "1", "0"))*C84</f>
        <v>0</v>
      </c>
      <c r="I84" s="63">
        <f>(IF(D84&gt;2, "1", "0"))*C84</f>
        <v>0</v>
      </c>
      <c r="J84" s="40">
        <f t="shared" si="5"/>
        <v>0</v>
      </c>
    </row>
    <row r="85" spans="1:10" x14ac:dyDescent="0.25">
      <c r="A85" s="166"/>
      <c r="B85" s="26" t="s">
        <v>127</v>
      </c>
      <c r="C85" s="30"/>
      <c r="D85" s="4"/>
      <c r="E85" s="42" t="s">
        <v>15</v>
      </c>
      <c r="F85" s="4"/>
      <c r="G85" s="10">
        <f>(IF(D85&gt;1, "1", "0"))*C85</f>
        <v>0</v>
      </c>
      <c r="H85" s="9">
        <f>(IF(D85&gt;1, "1", "0"))*C85</f>
        <v>0</v>
      </c>
      <c r="I85" s="63">
        <f>(IF(D85&gt;2, "1", "0"))*C85</f>
        <v>0</v>
      </c>
      <c r="J85" s="40">
        <f t="shared" si="5"/>
        <v>0</v>
      </c>
    </row>
    <row r="86" spans="1:10" x14ac:dyDescent="0.25">
      <c r="A86" s="166"/>
      <c r="B86" s="26" t="s">
        <v>128</v>
      </c>
      <c r="C86" s="30"/>
      <c r="D86" s="4"/>
      <c r="E86" s="42" t="s">
        <v>15</v>
      </c>
      <c r="F86" s="4"/>
      <c r="G86" s="10">
        <f>(IF(D86&gt;1, "1", "0"))*C86</f>
        <v>0</v>
      </c>
      <c r="H86" s="9">
        <f>(IF(D86&gt;1, "1", "0"))*C86</f>
        <v>0</v>
      </c>
      <c r="I86" s="63">
        <f>(IF(D86&gt;2, "1", "0"))*C86</f>
        <v>0</v>
      </c>
      <c r="J86" s="40">
        <f t="shared" si="5"/>
        <v>0</v>
      </c>
    </row>
    <row r="87" spans="1:10" ht="15" customHeight="1" x14ac:dyDescent="0.25">
      <c r="A87" s="207" t="s">
        <v>259</v>
      </c>
      <c r="B87" s="26" t="s">
        <v>260</v>
      </c>
      <c r="C87" s="30"/>
      <c r="D87" s="4"/>
      <c r="E87" s="42" t="s">
        <v>15</v>
      </c>
      <c r="F87" s="4"/>
      <c r="G87" s="10">
        <f>(IF(D87&gt;1, "1", "0"))*C87</f>
        <v>0</v>
      </c>
      <c r="H87" s="9">
        <f>(IF(D87&gt;1, "1", "0"))*C87</f>
        <v>0</v>
      </c>
      <c r="I87" s="63">
        <f>(IF(D87&gt;2, "1", "0"))*C87</f>
        <v>0</v>
      </c>
      <c r="J87" s="40">
        <f t="shared" si="5"/>
        <v>0</v>
      </c>
    </row>
    <row r="88" spans="1:10" ht="15" customHeight="1" x14ac:dyDescent="0.25">
      <c r="A88" s="208"/>
      <c r="B88" s="26" t="s">
        <v>261</v>
      </c>
      <c r="C88" s="30"/>
      <c r="D88" s="4"/>
      <c r="E88" s="42" t="s">
        <v>15</v>
      </c>
      <c r="F88" s="4"/>
      <c r="G88" s="10">
        <f>(IF(D88&gt;1, "1", "0"))*C88</f>
        <v>0</v>
      </c>
      <c r="H88" s="9">
        <f>(IF(D88&gt;1, "1", "0"))*C88</f>
        <v>0</v>
      </c>
      <c r="I88" s="63">
        <f>(IF(D88&gt;2, "1", "0"))*C88</f>
        <v>0</v>
      </c>
      <c r="J88" s="40">
        <f t="shared" si="5"/>
        <v>0</v>
      </c>
    </row>
    <row r="89" spans="1:10" ht="18.75" customHeight="1" x14ac:dyDescent="0.25">
      <c r="A89" s="208"/>
      <c r="B89" s="26" t="s">
        <v>262</v>
      </c>
      <c r="C89" s="30"/>
      <c r="D89" s="4"/>
      <c r="E89" s="42" t="s">
        <v>15</v>
      </c>
      <c r="F89" s="4"/>
      <c r="G89" s="10">
        <f>(IF(D89&gt;1, "1", "0"))*C89</f>
        <v>0</v>
      </c>
      <c r="H89" s="9">
        <f>(IF(D89&gt;1, "1", "0"))*C89</f>
        <v>0</v>
      </c>
      <c r="I89" s="63">
        <f>(IF(D89&gt;2, "1", "0"))*C89</f>
        <v>0</v>
      </c>
      <c r="J89" s="40">
        <f t="shared" si="5"/>
        <v>0</v>
      </c>
    </row>
    <row r="90" spans="1:10" ht="18.75" customHeight="1" x14ac:dyDescent="0.25">
      <c r="A90" s="208"/>
      <c r="B90" s="26" t="s">
        <v>263</v>
      </c>
      <c r="C90" s="30"/>
      <c r="D90" s="4"/>
      <c r="E90" s="42" t="s">
        <v>15</v>
      </c>
      <c r="F90" s="4"/>
      <c r="G90" s="10">
        <f>(IF(D90&gt;1, "1", "0"))*C90</f>
        <v>0</v>
      </c>
      <c r="H90" s="9">
        <f>(IF(D90&gt;1, "1", "0"))*C90</f>
        <v>0</v>
      </c>
      <c r="I90" s="63">
        <f>(IF(D90&gt;2, "1", "0"))*C90</f>
        <v>0</v>
      </c>
      <c r="J90" s="40">
        <f t="shared" si="5"/>
        <v>0</v>
      </c>
    </row>
    <row r="91" spans="1:10" ht="18.75" customHeight="1" x14ac:dyDescent="0.25">
      <c r="A91" s="208"/>
      <c r="B91" s="26" t="s">
        <v>264</v>
      </c>
      <c r="C91" s="30"/>
      <c r="D91" s="4"/>
      <c r="E91" s="42" t="s">
        <v>15</v>
      </c>
      <c r="F91" s="4"/>
      <c r="G91" s="10">
        <f>(IF(D91&gt;1, "1", "0"))*C91</f>
        <v>0</v>
      </c>
      <c r="H91" s="9">
        <f>(IF(D91&gt;1, "1", "0"))*C91</f>
        <v>0</v>
      </c>
      <c r="I91" s="63">
        <f>(IF(D91&gt;2, "1", "0"))*C91</f>
        <v>0</v>
      </c>
      <c r="J91" s="40">
        <f t="shared" ref="J91:J120" si="15">F91</f>
        <v>0</v>
      </c>
    </row>
    <row r="92" spans="1:10" ht="18.75" customHeight="1" x14ac:dyDescent="0.25">
      <c r="A92" s="208"/>
      <c r="B92" s="26" t="s">
        <v>265</v>
      </c>
      <c r="C92" s="30"/>
      <c r="D92" s="4"/>
      <c r="E92" s="42" t="s">
        <v>15</v>
      </c>
      <c r="F92" s="4"/>
      <c r="G92" s="10">
        <f>(IF(D92&gt;1, "1", "0"))*C92</f>
        <v>0</v>
      </c>
      <c r="H92" s="9">
        <f>(IF(D92&gt;1, "1", "0"))*C92</f>
        <v>0</v>
      </c>
      <c r="I92" s="63">
        <f>(IF(D92&gt;2, "1", "0"))*C92</f>
        <v>0</v>
      </c>
      <c r="J92" s="40">
        <f t="shared" si="15"/>
        <v>0</v>
      </c>
    </row>
    <row r="93" spans="1:10" ht="15" customHeight="1" x14ac:dyDescent="0.25">
      <c r="A93" s="208"/>
      <c r="B93" s="26" t="s">
        <v>266</v>
      </c>
      <c r="C93" s="30"/>
      <c r="D93" s="4"/>
      <c r="E93" s="42" t="s">
        <v>15</v>
      </c>
      <c r="F93" s="4"/>
      <c r="G93" s="10">
        <f>(IF(D93&gt;1, "1", "0"))*C93</f>
        <v>0</v>
      </c>
      <c r="H93" s="9">
        <f>(IF(D93&gt;1, "1", "0"))*C93</f>
        <v>0</v>
      </c>
      <c r="I93" s="63">
        <f>(IF(D93&gt;2, "1", "0"))*C93</f>
        <v>0</v>
      </c>
      <c r="J93" s="40">
        <f t="shared" si="15"/>
        <v>0</v>
      </c>
    </row>
    <row r="94" spans="1:10" ht="15" customHeight="1" x14ac:dyDescent="0.25">
      <c r="A94" s="208"/>
      <c r="B94" s="26" t="s">
        <v>267</v>
      </c>
      <c r="C94" s="30"/>
      <c r="D94" s="4"/>
      <c r="E94" s="42" t="s">
        <v>15</v>
      </c>
      <c r="F94" s="4"/>
      <c r="G94" s="10">
        <f>(IF(D94&gt;1, "1", "0"))*C94</f>
        <v>0</v>
      </c>
      <c r="H94" s="9">
        <f>(IF(D94&gt;1, "1", "0"))*C94</f>
        <v>0</v>
      </c>
      <c r="I94" s="63">
        <f>(IF(D94&gt;2, "1", "0"))*C94</f>
        <v>0</v>
      </c>
      <c r="J94" s="40">
        <f t="shared" si="15"/>
        <v>0</v>
      </c>
    </row>
    <row r="95" spans="1:10" ht="18.75" customHeight="1" x14ac:dyDescent="0.25">
      <c r="A95" s="208"/>
      <c r="B95" s="26" t="s">
        <v>268</v>
      </c>
      <c r="C95" s="30"/>
      <c r="D95" s="4"/>
      <c r="E95" s="42" t="s">
        <v>15</v>
      </c>
      <c r="F95" s="4"/>
      <c r="G95" s="10">
        <f>(IF(D95&gt;1, "1", "0"))*C95</f>
        <v>0</v>
      </c>
      <c r="H95" s="9">
        <f>(IF(D95&gt;1, "1", "0"))*C95</f>
        <v>0</v>
      </c>
      <c r="I95" s="63">
        <f>(IF(D95&gt;2, "1", "0"))*C95</f>
        <v>0</v>
      </c>
      <c r="J95" s="40">
        <f t="shared" si="15"/>
        <v>0</v>
      </c>
    </row>
    <row r="96" spans="1:10" ht="18.75" customHeight="1" x14ac:dyDescent="0.25">
      <c r="A96" s="208"/>
      <c r="B96" s="26" t="s">
        <v>269</v>
      </c>
      <c r="C96" s="30"/>
      <c r="D96" s="4"/>
      <c r="E96" s="42" t="s">
        <v>15</v>
      </c>
      <c r="F96" s="4"/>
      <c r="G96" s="10">
        <f>(IF(D96&gt;1, "1", "0"))*C96</f>
        <v>0</v>
      </c>
      <c r="H96" s="9">
        <f>(IF(D96&gt;1, "1", "0"))*C96</f>
        <v>0</v>
      </c>
      <c r="I96" s="63">
        <f>(IF(D96&gt;2, "1", "0"))*C96</f>
        <v>0</v>
      </c>
      <c r="J96" s="40">
        <f t="shared" si="15"/>
        <v>0</v>
      </c>
    </row>
    <row r="97" spans="1:10" ht="18.75" customHeight="1" x14ac:dyDescent="0.25">
      <c r="A97" s="208"/>
      <c r="B97" s="26" t="s">
        <v>270</v>
      </c>
      <c r="C97" s="30"/>
      <c r="D97" s="4"/>
      <c r="E97" s="42" t="s">
        <v>15</v>
      </c>
      <c r="F97" s="4"/>
      <c r="G97" s="10">
        <f>(IF(D97&gt;1, "1", "0"))*C97</f>
        <v>0</v>
      </c>
      <c r="H97" s="9">
        <f>(IF(D97&gt;1, "1", "0"))*C97</f>
        <v>0</v>
      </c>
      <c r="I97" s="63">
        <f>(IF(D97&gt;2, "1", "0"))*C97</f>
        <v>0</v>
      </c>
      <c r="J97" s="40">
        <f t="shared" ref="J97:J98" si="16">F97</f>
        <v>0</v>
      </c>
    </row>
    <row r="98" spans="1:10" ht="18.75" customHeight="1" x14ac:dyDescent="0.25">
      <c r="A98" s="209"/>
      <c r="B98" s="26" t="s">
        <v>271</v>
      </c>
      <c r="C98" s="30"/>
      <c r="D98" s="4"/>
      <c r="E98" s="42" t="s">
        <v>15</v>
      </c>
      <c r="F98" s="4"/>
      <c r="G98" s="10">
        <f>(IF(D98&gt;1, "1", "0"))*C98</f>
        <v>0</v>
      </c>
      <c r="H98" s="9">
        <f>(IF(D98&gt;1, "1", "0"))*C98</f>
        <v>0</v>
      </c>
      <c r="I98" s="63">
        <f>(IF(D98&gt;2, "1", "0"))*C98</f>
        <v>0</v>
      </c>
      <c r="J98" s="40">
        <f t="shared" si="16"/>
        <v>0</v>
      </c>
    </row>
    <row r="99" spans="1:10" x14ac:dyDescent="0.25">
      <c r="A99" s="167" t="s">
        <v>198</v>
      </c>
      <c r="B99" s="26" t="s">
        <v>43</v>
      </c>
      <c r="C99" s="30"/>
      <c r="D99" s="4"/>
      <c r="E99" s="42" t="s">
        <v>15</v>
      </c>
      <c r="F99" s="4"/>
      <c r="G99" s="10">
        <f>(IF(D99&gt;1, "1", "0"))*C99</f>
        <v>0</v>
      </c>
      <c r="H99" s="9">
        <f>(IF(D99&gt;1, "1", "0"))*C99</f>
        <v>0</v>
      </c>
      <c r="I99" s="63">
        <f>(IF(D99&gt;2, "1", "0"))*C99</f>
        <v>0</v>
      </c>
      <c r="J99" s="40">
        <f t="shared" si="15"/>
        <v>0</v>
      </c>
    </row>
    <row r="100" spans="1:10" x14ac:dyDescent="0.25">
      <c r="A100" s="168"/>
      <c r="B100" s="26" t="s">
        <v>44</v>
      </c>
      <c r="C100" s="30"/>
      <c r="D100" s="4"/>
      <c r="E100" s="42" t="s">
        <v>15</v>
      </c>
      <c r="F100" s="4"/>
      <c r="G100" s="10">
        <f>(IF(D100&gt;1, "1", "0"))*C100</f>
        <v>0</v>
      </c>
      <c r="H100" s="9">
        <f>(IF(D100&gt;1, "1", "0"))*C100</f>
        <v>0</v>
      </c>
      <c r="I100" s="63">
        <f>(IF(D100&gt;2, "1", "0"))*C100</f>
        <v>0</v>
      </c>
      <c r="J100" s="40">
        <f t="shared" si="15"/>
        <v>0</v>
      </c>
    </row>
    <row r="101" spans="1:10" x14ac:dyDescent="0.25">
      <c r="A101" s="168"/>
      <c r="B101" s="26" t="s">
        <v>45</v>
      </c>
      <c r="C101" s="30"/>
      <c r="D101" s="4"/>
      <c r="E101" s="42" t="s">
        <v>15</v>
      </c>
      <c r="F101" s="4"/>
      <c r="G101" s="10">
        <f>(IF(D101&gt;1, "1", "0"))*C101</f>
        <v>0</v>
      </c>
      <c r="H101" s="9">
        <f>(IF(D101&gt;1, "1", "0"))*C101</f>
        <v>0</v>
      </c>
      <c r="I101" s="63">
        <f>(IF(D101&gt;2, "1", "0"))*C101</f>
        <v>0</v>
      </c>
      <c r="J101" s="40">
        <f t="shared" si="15"/>
        <v>0</v>
      </c>
    </row>
    <row r="102" spans="1:10" ht="15" customHeight="1" x14ac:dyDescent="0.25">
      <c r="A102" s="168"/>
      <c r="B102" s="26" t="s">
        <v>46</v>
      </c>
      <c r="C102" s="30"/>
      <c r="D102" s="4"/>
      <c r="E102" s="42" t="s">
        <v>15</v>
      </c>
      <c r="F102" s="4"/>
      <c r="G102" s="10">
        <f>(IF(D102&gt;1, "1", "0"))*C102</f>
        <v>0</v>
      </c>
      <c r="H102" s="9">
        <f>(IF(D102&gt;1, "1", "0"))*C102</f>
        <v>0</v>
      </c>
      <c r="I102" s="63">
        <f>(IF(D102&gt;2, "1", "0"))*C102</f>
        <v>0</v>
      </c>
      <c r="J102" s="40">
        <f t="shared" si="15"/>
        <v>0</v>
      </c>
    </row>
    <row r="103" spans="1:10" x14ac:dyDescent="0.25">
      <c r="A103" s="168"/>
      <c r="B103" s="26" t="s">
        <v>47</v>
      </c>
      <c r="C103" s="30"/>
      <c r="D103" s="4"/>
      <c r="E103" s="42" t="s">
        <v>15</v>
      </c>
      <c r="F103" s="4"/>
      <c r="G103" s="10">
        <f>(IF(D103&gt;1, "1", "0"))*C103</f>
        <v>0</v>
      </c>
      <c r="H103" s="9">
        <f>(IF(D103&gt;1, "1", "0"))*C103</f>
        <v>0</v>
      </c>
      <c r="I103" s="63">
        <f>(IF(D103&gt;2, "1", "0"))*C103</f>
        <v>0</v>
      </c>
      <c r="J103" s="40">
        <f t="shared" si="15"/>
        <v>0</v>
      </c>
    </row>
    <row r="104" spans="1:10" x14ac:dyDescent="0.25">
      <c r="A104" s="205" t="s">
        <v>257</v>
      </c>
      <c r="B104" s="26" t="s">
        <v>272</v>
      </c>
      <c r="C104" s="30"/>
      <c r="D104" s="4"/>
      <c r="E104" s="42" t="s">
        <v>15</v>
      </c>
      <c r="F104" s="4"/>
      <c r="G104" s="10">
        <f>(IF(D104&gt;1, "1", "0"))*C104</f>
        <v>0</v>
      </c>
      <c r="H104" s="9">
        <f>(IF(D104&gt;1, "1", "0"))*C104</f>
        <v>0</v>
      </c>
      <c r="I104" s="63">
        <f>(IF(D104&gt;2, "1", "0"))*C104</f>
        <v>0</v>
      </c>
      <c r="J104" s="40">
        <f t="shared" si="15"/>
        <v>0</v>
      </c>
    </row>
    <row r="105" spans="1:10" x14ac:dyDescent="0.25">
      <c r="A105" s="205"/>
      <c r="B105" s="26" t="s">
        <v>273</v>
      </c>
      <c r="C105" s="30"/>
      <c r="D105" s="4"/>
      <c r="E105" s="42" t="s">
        <v>15</v>
      </c>
      <c r="F105" s="4"/>
      <c r="G105" s="10">
        <f>(IF(D105&gt;1, "1", "0"))*C105</f>
        <v>0</v>
      </c>
      <c r="H105" s="9">
        <f>(IF(D105&gt;1, "1", "0"))*C105</f>
        <v>0</v>
      </c>
      <c r="I105" s="63">
        <f>(IF(D105&gt;2, "1", "0"))*C105</f>
        <v>0</v>
      </c>
      <c r="J105" s="40">
        <f t="shared" si="15"/>
        <v>0</v>
      </c>
    </row>
    <row r="106" spans="1:10" x14ac:dyDescent="0.25">
      <c r="A106" s="205"/>
      <c r="B106" s="26" t="s">
        <v>156</v>
      </c>
      <c r="C106" s="30"/>
      <c r="D106" s="4"/>
      <c r="E106" s="42" t="s">
        <v>15</v>
      </c>
      <c r="F106" s="4"/>
      <c r="G106" s="10">
        <f>(IF(D106&gt;1, "1", "0"))*C106</f>
        <v>0</v>
      </c>
      <c r="H106" s="9">
        <f>(IF(D106&gt;1, "1", "0"))*C106</f>
        <v>0</v>
      </c>
      <c r="I106" s="63">
        <f>(IF(D106&gt;2, "1", "0"))*C106</f>
        <v>0</v>
      </c>
      <c r="J106" s="40">
        <f t="shared" ref="J106" si="17">F106</f>
        <v>0</v>
      </c>
    </row>
    <row r="107" spans="1:10" x14ac:dyDescent="0.25">
      <c r="A107" s="205"/>
      <c r="B107" s="26" t="s">
        <v>157</v>
      </c>
      <c r="C107" s="30"/>
      <c r="D107" s="4"/>
      <c r="E107" s="42" t="s">
        <v>15</v>
      </c>
      <c r="F107" s="4"/>
      <c r="G107" s="10">
        <f>(IF(D107&gt;1, "1", "0"))*C107</f>
        <v>0</v>
      </c>
      <c r="H107" s="9">
        <f>(IF(D107&gt;1, "1", "0"))*C107</f>
        <v>0</v>
      </c>
      <c r="I107" s="63">
        <f>(IF(D107&gt;2, "1", "0"))*C107</f>
        <v>0</v>
      </c>
      <c r="J107" s="40">
        <f t="shared" si="15"/>
        <v>0</v>
      </c>
    </row>
    <row r="108" spans="1:10" x14ac:dyDescent="0.25">
      <c r="A108" s="206" t="s">
        <v>258</v>
      </c>
      <c r="B108" s="26" t="s">
        <v>158</v>
      </c>
      <c r="C108" s="30"/>
      <c r="D108" s="4"/>
      <c r="E108" s="42" t="s">
        <v>15</v>
      </c>
      <c r="F108" s="4"/>
      <c r="G108" s="10">
        <f>(IF(D108&gt;1, "1", "0"))*C108</f>
        <v>0</v>
      </c>
      <c r="H108" s="9">
        <f>(IF(D108&gt;1, "1", "0"))*C108</f>
        <v>0</v>
      </c>
      <c r="I108" s="63">
        <f>(IF(D108&gt;2, "1", "0"))*C108</f>
        <v>0</v>
      </c>
      <c r="J108" s="40">
        <f t="shared" ref="J108:J115" si="18">F108</f>
        <v>0</v>
      </c>
    </row>
    <row r="109" spans="1:10" x14ac:dyDescent="0.25">
      <c r="A109" s="206"/>
      <c r="B109" s="26" t="s">
        <v>159</v>
      </c>
      <c r="C109" s="30"/>
      <c r="D109" s="4"/>
      <c r="E109" s="42" t="s">
        <v>15</v>
      </c>
      <c r="F109" s="4"/>
      <c r="G109" s="10">
        <f>(IF(D109&gt;1, "1", "0"))*C109</f>
        <v>0</v>
      </c>
      <c r="H109" s="9">
        <f>(IF(D109&gt;1, "1", "0"))*C109</f>
        <v>0</v>
      </c>
      <c r="I109" s="63">
        <f>(IF(D109&gt;2, "1", "0"))*C109</f>
        <v>0</v>
      </c>
      <c r="J109" s="40">
        <f t="shared" si="18"/>
        <v>0</v>
      </c>
    </row>
    <row r="110" spans="1:10" x14ac:dyDescent="0.25">
      <c r="A110" s="206"/>
      <c r="B110" s="26" t="s">
        <v>27</v>
      </c>
      <c r="C110" s="30"/>
      <c r="D110" s="4"/>
      <c r="E110" s="42" t="s">
        <v>15</v>
      </c>
      <c r="F110" s="4"/>
      <c r="G110" s="10">
        <f>(IF(D110&gt;1, "1", "0"))*C110</f>
        <v>0</v>
      </c>
      <c r="H110" s="9">
        <f>(IF(D110&gt;1, "1", "0"))*C110</f>
        <v>0</v>
      </c>
      <c r="I110" s="63">
        <f>(IF(D110&gt;2, "1", "0"))*C110</f>
        <v>0</v>
      </c>
      <c r="J110" s="40">
        <f t="shared" si="18"/>
        <v>0</v>
      </c>
    </row>
    <row r="111" spans="1:10" x14ac:dyDescent="0.25">
      <c r="A111" s="206"/>
      <c r="B111" s="26" t="s">
        <v>274</v>
      </c>
      <c r="C111" s="30"/>
      <c r="D111" s="4"/>
      <c r="E111" s="42" t="s">
        <v>15</v>
      </c>
      <c r="F111" s="4"/>
      <c r="G111" s="10">
        <f>(IF(D111&gt;1, "1", "0"))*C111</f>
        <v>0</v>
      </c>
      <c r="H111" s="9">
        <f>(IF(D111&gt;1, "1", "0"))*C111</f>
        <v>0</v>
      </c>
      <c r="I111" s="63">
        <f>(IF(D111&gt;2, "1", "0"))*C111</f>
        <v>0</v>
      </c>
      <c r="J111" s="40">
        <f t="shared" si="18"/>
        <v>0</v>
      </c>
    </row>
    <row r="112" spans="1:10" ht="15" customHeight="1" x14ac:dyDescent="0.25">
      <c r="A112" s="210" t="s">
        <v>114</v>
      </c>
      <c r="B112" s="27" t="s">
        <v>275</v>
      </c>
      <c r="C112" s="31"/>
      <c r="D112" s="24"/>
      <c r="E112" s="42" t="s">
        <v>15</v>
      </c>
      <c r="F112" s="24"/>
      <c r="G112" s="10">
        <f>(IF(D112&gt;1, "1", "0"))*C112</f>
        <v>0</v>
      </c>
      <c r="H112" s="9">
        <f>(IF(D112&gt;1, "1", "0"))*C112</f>
        <v>0</v>
      </c>
      <c r="I112" s="63">
        <f>(IF(D112&gt;2, "1", "0"))*C112</f>
        <v>0</v>
      </c>
      <c r="J112" s="40">
        <f t="shared" si="18"/>
        <v>0</v>
      </c>
    </row>
    <row r="113" spans="1:10" ht="15" customHeight="1" x14ac:dyDescent="0.25">
      <c r="A113" s="211"/>
      <c r="B113" s="27" t="s">
        <v>276</v>
      </c>
      <c r="C113" s="31"/>
      <c r="D113" s="24"/>
      <c r="E113" s="42" t="s">
        <v>15</v>
      </c>
      <c r="F113" s="24"/>
      <c r="G113" s="10">
        <f>(IF(D113&gt;1, "1", "0"))*C113</f>
        <v>0</v>
      </c>
      <c r="H113" s="9">
        <f>(IF(D113&gt;1, "1", "0"))*C113</f>
        <v>0</v>
      </c>
      <c r="I113" s="63">
        <f>(IF(D113&gt;2, "1", "0"))*C113</f>
        <v>0</v>
      </c>
      <c r="J113" s="40">
        <f t="shared" si="18"/>
        <v>0</v>
      </c>
    </row>
    <row r="114" spans="1:10" ht="15" customHeight="1" x14ac:dyDescent="0.25">
      <c r="A114" s="211"/>
      <c r="B114" s="27" t="s">
        <v>277</v>
      </c>
      <c r="C114" s="31"/>
      <c r="D114" s="24"/>
      <c r="E114" s="42" t="s">
        <v>15</v>
      </c>
      <c r="F114" s="24"/>
      <c r="G114" s="10">
        <f>(IF(D114&gt;1, "1", "0"))*C114</f>
        <v>0</v>
      </c>
      <c r="H114" s="9">
        <f>(IF(D114&gt;1, "1", "0"))*C114</f>
        <v>0</v>
      </c>
      <c r="I114" s="63">
        <f>(IF(D114&gt;2, "1", "0"))*C114</f>
        <v>0</v>
      </c>
      <c r="J114" s="40">
        <f t="shared" si="18"/>
        <v>0</v>
      </c>
    </row>
    <row r="115" spans="1:10" ht="15" customHeight="1" x14ac:dyDescent="0.25">
      <c r="A115" s="211"/>
      <c r="B115" s="27" t="s">
        <v>278</v>
      </c>
      <c r="C115" s="31"/>
      <c r="D115" s="24"/>
      <c r="E115" s="42" t="s">
        <v>15</v>
      </c>
      <c r="F115" s="24"/>
      <c r="G115" s="10">
        <f>(IF(D115&gt;1, "1", "0"))*C115</f>
        <v>0</v>
      </c>
      <c r="H115" s="9">
        <f>(IF(D115&gt;1, "1", "0"))*C115</f>
        <v>0</v>
      </c>
      <c r="I115" s="63">
        <f>(IF(D115&gt;2, "1", "0"))*C115</f>
        <v>0</v>
      </c>
      <c r="J115" s="40">
        <f t="shared" si="18"/>
        <v>0</v>
      </c>
    </row>
    <row r="116" spans="1:10" ht="15" customHeight="1" x14ac:dyDescent="0.25">
      <c r="A116" s="211"/>
      <c r="B116" s="213" t="s">
        <v>279</v>
      </c>
      <c r="C116" s="31"/>
      <c r="D116" s="24"/>
      <c r="E116" s="42" t="s">
        <v>15</v>
      </c>
      <c r="F116" s="24"/>
      <c r="G116" s="10">
        <f>(IF(D116&gt;1, "1", "0"))*C116</f>
        <v>0</v>
      </c>
      <c r="H116" s="9">
        <f>(IF(D116&gt;1, "1", "0"))*C116</f>
        <v>0</v>
      </c>
      <c r="I116" s="63">
        <f>(IF(D116&gt;2, "1", "0"))*C116</f>
        <v>0</v>
      </c>
      <c r="J116" s="40">
        <f t="shared" si="15"/>
        <v>0</v>
      </c>
    </row>
    <row r="117" spans="1:10" ht="15" customHeight="1" x14ac:dyDescent="0.25">
      <c r="A117" s="211"/>
      <c r="B117" s="27" t="s">
        <v>280</v>
      </c>
      <c r="C117" s="31"/>
      <c r="D117" s="24"/>
      <c r="E117" s="42" t="s">
        <v>15</v>
      </c>
      <c r="F117" s="24"/>
      <c r="G117" s="10">
        <f>(IF(D117&gt;1, "1", "0"))*C117</f>
        <v>0</v>
      </c>
      <c r="H117" s="9">
        <f>(IF(D117&gt;1, "1", "0"))*C117</f>
        <v>0</v>
      </c>
      <c r="I117" s="63">
        <f>(IF(D117&gt;2, "1", "0"))*C117</f>
        <v>0</v>
      </c>
      <c r="J117" s="40">
        <f t="shared" si="15"/>
        <v>0</v>
      </c>
    </row>
    <row r="118" spans="1:10" ht="15" customHeight="1" x14ac:dyDescent="0.25">
      <c r="A118" s="211"/>
      <c r="B118" s="27" t="s">
        <v>281</v>
      </c>
      <c r="C118" s="31"/>
      <c r="D118" s="24"/>
      <c r="E118" s="42" t="s">
        <v>15</v>
      </c>
      <c r="F118" s="24"/>
      <c r="G118" s="10">
        <f>(IF(D118&gt;1, "1", "0"))*C118</f>
        <v>0</v>
      </c>
      <c r="H118" s="9">
        <f>(IF(D118&gt;1, "1", "0"))*C118</f>
        <v>0</v>
      </c>
      <c r="I118" s="63">
        <f>(IF(D118&gt;2, "1", "0"))*C118</f>
        <v>0</v>
      </c>
      <c r="J118" s="40">
        <f t="shared" si="15"/>
        <v>0</v>
      </c>
    </row>
    <row r="119" spans="1:10" ht="15" customHeight="1" x14ac:dyDescent="0.25">
      <c r="A119" s="212"/>
      <c r="B119" s="27" t="s">
        <v>282</v>
      </c>
      <c r="C119" s="31"/>
      <c r="D119" s="24"/>
      <c r="E119" s="42" t="s">
        <v>15</v>
      </c>
      <c r="F119" s="24"/>
      <c r="G119" s="10">
        <f>(IF(D119&gt;1, "1", "0"))*C119</f>
        <v>0</v>
      </c>
      <c r="H119" s="9">
        <f>(IF(D119&gt;1, "1", "0"))*C119</f>
        <v>0</v>
      </c>
      <c r="I119" s="63">
        <f>(IF(D119&gt;2, "1", "0"))*C119</f>
        <v>0</v>
      </c>
      <c r="J119" s="40">
        <f t="shared" si="15"/>
        <v>0</v>
      </c>
    </row>
    <row r="120" spans="1:10" ht="15" customHeight="1" thickBot="1" x14ac:dyDescent="0.3">
      <c r="A120" s="4"/>
      <c r="B120" s="113" t="s">
        <v>14</v>
      </c>
      <c r="C120" s="29" t="s">
        <v>15</v>
      </c>
      <c r="D120" s="15" t="s">
        <v>15</v>
      </c>
      <c r="E120" s="15" t="s">
        <v>15</v>
      </c>
      <c r="F120" s="15"/>
      <c r="G120" s="12">
        <f>(IF(D120&gt;1, "1", "0"))*1</f>
        <v>1</v>
      </c>
      <c r="H120" s="11">
        <f>(IF(D120&gt;1, "1", "0"))*1</f>
        <v>1</v>
      </c>
      <c r="I120" s="65">
        <f>(IF(D120&gt;2, "1", "0"))*1</f>
        <v>1</v>
      </c>
      <c r="J120" s="105">
        <f t="shared" si="15"/>
        <v>0</v>
      </c>
    </row>
    <row r="121" spans="1:10" x14ac:dyDescent="0.25">
      <c r="A121" s="152"/>
      <c r="B121" s="2"/>
      <c r="C121" s="2"/>
      <c r="D121" s="2"/>
      <c r="E121" s="2"/>
      <c r="F121" s="2"/>
      <c r="G121" s="2"/>
      <c r="H121" s="2"/>
      <c r="I121" s="2"/>
      <c r="J121" s="81"/>
    </row>
    <row r="122" spans="1:10" ht="15.75" thickBot="1" x14ac:dyDescent="0.3">
      <c r="A122" s="152"/>
      <c r="B122" s="132" t="s">
        <v>13</v>
      </c>
      <c r="C122" s="132"/>
      <c r="D122" s="132"/>
      <c r="E122" s="126"/>
      <c r="F122" s="53"/>
      <c r="G122" s="17">
        <f>SUM(G7:G121)</f>
        <v>1</v>
      </c>
      <c r="H122" s="18">
        <f>SUM(H7:H121)</f>
        <v>1</v>
      </c>
      <c r="I122" s="18">
        <f>SUM(I7:I121)</f>
        <v>1</v>
      </c>
      <c r="J122" s="106">
        <f>SUM(J7:J120)</f>
        <v>0</v>
      </c>
    </row>
    <row r="123" spans="1:10" ht="15.75" thickBot="1" x14ac:dyDescent="0.3"/>
    <row r="124" spans="1:10" ht="15.75" thickBot="1" x14ac:dyDescent="0.3">
      <c r="A124" s="135" t="s">
        <v>190</v>
      </c>
      <c r="B124" s="161" t="s">
        <v>209</v>
      </c>
      <c r="C124" s="146" t="s">
        <v>197</v>
      </c>
      <c r="D124" s="136" t="s">
        <v>205</v>
      </c>
      <c r="E124" s="136"/>
      <c r="F124" s="136"/>
      <c r="G124" s="136"/>
      <c r="H124" s="136"/>
    </row>
    <row r="125" spans="1:10" ht="15.75" thickBot="1" x14ac:dyDescent="0.3">
      <c r="A125" s="135"/>
      <c r="B125" s="161"/>
      <c r="C125" s="135"/>
      <c r="D125" s="104" t="s">
        <v>1</v>
      </c>
      <c r="E125" s="94" t="s">
        <v>2</v>
      </c>
      <c r="F125" s="94" t="s">
        <v>3</v>
      </c>
      <c r="G125" s="103" t="s">
        <v>61</v>
      </c>
    </row>
    <row r="126" spans="1:10" ht="18.75" customHeight="1" x14ac:dyDescent="0.25">
      <c r="A126" s="153" t="s">
        <v>110</v>
      </c>
      <c r="B126" s="112" t="s">
        <v>76</v>
      </c>
      <c r="C126" s="52"/>
      <c r="D126" s="20">
        <f>C126*0.1</f>
        <v>0</v>
      </c>
      <c r="E126" s="20">
        <f>C126*0.4</f>
        <v>0</v>
      </c>
      <c r="F126" s="20">
        <f>C126*0.4</f>
        <v>0</v>
      </c>
      <c r="G126" s="21">
        <f>C126*0.1</f>
        <v>0</v>
      </c>
    </row>
    <row r="127" spans="1:10" ht="18.75" customHeight="1" x14ac:dyDescent="0.25">
      <c r="A127" s="154"/>
      <c r="B127" s="26" t="s">
        <v>77</v>
      </c>
      <c r="C127" s="4"/>
      <c r="D127" s="20">
        <f>C127*0.1</f>
        <v>0</v>
      </c>
      <c r="E127" s="20">
        <f>C127*0.4</f>
        <v>0</v>
      </c>
      <c r="F127" s="20">
        <f>C127*0.4</f>
        <v>0</v>
      </c>
      <c r="G127" s="21">
        <f>C127*0.1</f>
        <v>0</v>
      </c>
    </row>
    <row r="128" spans="1:10" ht="18.75" customHeight="1" x14ac:dyDescent="0.25">
      <c r="A128" s="154"/>
      <c r="B128" s="26" t="s">
        <v>78</v>
      </c>
      <c r="C128" s="4"/>
      <c r="D128" s="20">
        <f t="shared" ref="D128" si="19">C128*0.1</f>
        <v>0</v>
      </c>
      <c r="E128" s="20">
        <f>C128*0.5</f>
        <v>0</v>
      </c>
      <c r="F128" s="20">
        <f>C128*0.35</f>
        <v>0</v>
      </c>
      <c r="G128" s="21">
        <f>C128*0.05</f>
        <v>0</v>
      </c>
      <c r="I128" s="2"/>
    </row>
    <row r="129" spans="1:9" ht="18.75" x14ac:dyDescent="0.3">
      <c r="A129" s="203"/>
      <c r="B129" s="27"/>
      <c r="C129" s="24"/>
      <c r="D129" s="20">
        <f t="shared" ref="D129" si="20">C129*0.1</f>
        <v>0</v>
      </c>
      <c r="E129" s="20">
        <f>C129*0.5</f>
        <v>0</v>
      </c>
      <c r="F129" s="20">
        <f>C129*0.35</f>
        <v>0</v>
      </c>
      <c r="G129" s="21">
        <f>C129*0.05</f>
        <v>0</v>
      </c>
    </row>
    <row r="130" spans="1:9" ht="15.75" thickBot="1" x14ac:dyDescent="0.3">
      <c r="A130" s="149"/>
      <c r="B130" s="113" t="s">
        <v>14</v>
      </c>
      <c r="C130" s="15" t="s">
        <v>15</v>
      </c>
      <c r="D130" s="12">
        <f>(IF(C130&gt;1, "1", "0"))*10</f>
        <v>10</v>
      </c>
      <c r="E130" s="11">
        <f>(IF(C130&gt;1, "1", "0"))*10</f>
        <v>10</v>
      </c>
      <c r="F130" s="11">
        <f>(IF(C130&gt;2, "1", "0"))*10</f>
        <v>10</v>
      </c>
      <c r="G130" s="13">
        <f>(IF(C130&gt;2, "1", "0"))*10</f>
        <v>10</v>
      </c>
    </row>
    <row r="131" spans="1:9" x14ac:dyDescent="0.25">
      <c r="A131" s="150"/>
      <c r="B131" s="2"/>
      <c r="C131" s="2"/>
      <c r="D131" s="2"/>
      <c r="E131" s="2"/>
      <c r="F131" s="2"/>
      <c r="G131" s="81"/>
      <c r="H131" s="2"/>
      <c r="I131" s="2"/>
    </row>
    <row r="132" spans="1:9" ht="15.75" thickBot="1" x14ac:dyDescent="0.3">
      <c r="A132" s="151"/>
      <c r="B132" s="132" t="s">
        <v>13</v>
      </c>
      <c r="C132" s="132"/>
      <c r="D132" s="17">
        <f>SUM(D127:D131)</f>
        <v>10</v>
      </c>
      <c r="E132" s="18">
        <f>SUM(F127:F131)</f>
        <v>10</v>
      </c>
      <c r="F132" s="18">
        <f>SUM(G127:G131)</f>
        <v>10</v>
      </c>
      <c r="G132" s="19">
        <f>SUM(H127:H131)</f>
        <v>0</v>
      </c>
    </row>
  </sheetData>
  <mergeCells count="29">
    <mergeCell ref="A55:A64"/>
    <mergeCell ref="A65:A74"/>
    <mergeCell ref="F5:F6"/>
    <mergeCell ref="G5:J5"/>
    <mergeCell ref="D124:H124"/>
    <mergeCell ref="A5:A6"/>
    <mergeCell ref="A1:C1"/>
    <mergeCell ref="C124:C125"/>
    <mergeCell ref="B124:B125"/>
    <mergeCell ref="A7:A30"/>
    <mergeCell ref="A47:A54"/>
    <mergeCell ref="A75:A80"/>
    <mergeCell ref="A81:A86"/>
    <mergeCell ref="A99:A103"/>
    <mergeCell ref="A104:A107"/>
    <mergeCell ref="A130:A132"/>
    <mergeCell ref="A121:A122"/>
    <mergeCell ref="A2:C2"/>
    <mergeCell ref="A126:A128"/>
    <mergeCell ref="A124:A125"/>
    <mergeCell ref="B132:C132"/>
    <mergeCell ref="B122:D122"/>
    <mergeCell ref="D5:D6"/>
    <mergeCell ref="C5:C6"/>
    <mergeCell ref="B5:B6"/>
    <mergeCell ref="A108:A111"/>
    <mergeCell ref="A87:A98"/>
    <mergeCell ref="A112:A119"/>
    <mergeCell ref="A31:A46"/>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58"/>
  <sheetViews>
    <sheetView topLeftCell="A25" workbookViewId="0">
      <selection activeCell="K8" sqref="J8:K8"/>
    </sheetView>
  </sheetViews>
  <sheetFormatPr defaultRowHeight="15" x14ac:dyDescent="0.25"/>
  <cols>
    <col min="2" max="2" width="53" customWidth="1"/>
    <col min="3" max="3" width="20.7109375" customWidth="1"/>
    <col min="4" max="4" width="32" customWidth="1"/>
    <col min="5" max="5" width="19.7109375" customWidth="1"/>
    <col min="9" max="9" width="12.28515625" bestFit="1" customWidth="1"/>
  </cols>
  <sheetData>
    <row r="1" spans="1:10" ht="63" customHeight="1" x14ac:dyDescent="0.25">
      <c r="A1" s="144" t="s">
        <v>73</v>
      </c>
      <c r="B1" s="144"/>
      <c r="C1" s="144"/>
      <c r="D1" s="144"/>
      <c r="E1" s="109"/>
      <c r="F1" s="54"/>
    </row>
    <row r="2" spans="1:10" ht="18.75" x14ac:dyDescent="0.3">
      <c r="A2" s="137" t="s">
        <v>189</v>
      </c>
      <c r="B2" s="137"/>
      <c r="C2" s="137"/>
      <c r="D2" s="137"/>
      <c r="E2" s="115"/>
    </row>
    <row r="4" spans="1:10" ht="15.75" thickBot="1" x14ac:dyDescent="0.3"/>
    <row r="5" spans="1:10" ht="15.75" thickBot="1" x14ac:dyDescent="0.3">
      <c r="B5" s="174" t="s">
        <v>191</v>
      </c>
      <c r="C5" s="135" t="s">
        <v>201</v>
      </c>
      <c r="D5" s="155" t="s">
        <v>202</v>
      </c>
      <c r="E5" s="169" t="s">
        <v>212</v>
      </c>
      <c r="F5" s="171" t="s">
        <v>193</v>
      </c>
      <c r="G5" s="172"/>
      <c r="H5" s="172"/>
      <c r="I5" s="173"/>
      <c r="J5" s="1"/>
    </row>
    <row r="6" spans="1:10" ht="15.75" thickBot="1" x14ac:dyDescent="0.3">
      <c r="B6" s="170"/>
      <c r="C6" s="135"/>
      <c r="D6" s="136"/>
      <c r="E6" s="170"/>
      <c r="F6" s="116" t="s">
        <v>1</v>
      </c>
      <c r="G6" s="116" t="s">
        <v>2</v>
      </c>
      <c r="H6" s="116" t="s">
        <v>3</v>
      </c>
      <c r="I6" s="101" t="s">
        <v>213</v>
      </c>
    </row>
    <row r="7" spans="1:10" x14ac:dyDescent="0.25">
      <c r="B7" s="39" t="s">
        <v>179</v>
      </c>
      <c r="C7" s="98" t="s">
        <v>15</v>
      </c>
      <c r="D7" s="40"/>
      <c r="E7" s="40"/>
      <c r="F7" s="99">
        <f>(IF(D7&gt;1, "1", "0"))*1</f>
        <v>0</v>
      </c>
      <c r="G7" s="100">
        <f>(IF(D7&gt;1, "1", "0"))*1</f>
        <v>0</v>
      </c>
      <c r="H7" s="102">
        <f>(IF(D7&gt;2, "1", "0"))*1</f>
        <v>0</v>
      </c>
      <c r="I7" s="4">
        <f>E5:E7</f>
        <v>0</v>
      </c>
    </row>
    <row r="8" spans="1:10" x14ac:dyDescent="0.25">
      <c r="B8" s="8" t="s">
        <v>178</v>
      </c>
      <c r="C8" s="30" t="s">
        <v>15</v>
      </c>
      <c r="D8" s="4"/>
      <c r="E8" s="4"/>
      <c r="F8" s="10">
        <f>(IF(D8&gt;1, "1", "0"))*1</f>
        <v>0</v>
      </c>
      <c r="G8" s="9">
        <f>(IF(D8&gt;1, "1", "0"))*1</f>
        <v>0</v>
      </c>
      <c r="H8" s="63">
        <f>(IF(D8&gt;2, "1", "0"))*1</f>
        <v>0</v>
      </c>
      <c r="I8" s="4">
        <f t="shared" ref="I8:I47" si="0">E6:E8</f>
        <v>0</v>
      </c>
    </row>
    <row r="9" spans="1:10" x14ac:dyDescent="0.25">
      <c r="B9" s="8" t="s">
        <v>177</v>
      </c>
      <c r="C9" s="30" t="s">
        <v>15</v>
      </c>
      <c r="D9" s="4"/>
      <c r="E9" s="4"/>
      <c r="F9" s="10">
        <f>(IF(D9&gt;1, "1", "0"))*1</f>
        <v>0</v>
      </c>
      <c r="G9" s="9">
        <f>(IF(D9&gt;1, "1", "0"))*1</f>
        <v>0</v>
      </c>
      <c r="H9" s="63">
        <f>(IF(D9&gt;2, "1", "0"))*1</f>
        <v>0</v>
      </c>
      <c r="I9" s="4">
        <f t="shared" si="0"/>
        <v>0</v>
      </c>
    </row>
    <row r="10" spans="1:10" x14ac:dyDescent="0.25">
      <c r="B10" s="8" t="s">
        <v>176</v>
      </c>
      <c r="C10" s="30" t="s">
        <v>15</v>
      </c>
      <c r="D10" s="4"/>
      <c r="E10" s="4"/>
      <c r="F10" s="10">
        <f t="shared" ref="F10:F12" si="1">(IF(D10&gt;1, "1", "0"))*1</f>
        <v>0</v>
      </c>
      <c r="G10" s="9">
        <f t="shared" ref="G10:G12" si="2">(IF(D10&gt;1, "1", "0"))*1</f>
        <v>0</v>
      </c>
      <c r="H10" s="63">
        <f t="shared" ref="H10:H12" si="3">(IF(D10&gt;2, "1", "0"))*1</f>
        <v>0</v>
      </c>
      <c r="I10" s="4">
        <f t="shared" si="0"/>
        <v>0</v>
      </c>
    </row>
    <row r="11" spans="1:10" x14ac:dyDescent="0.25">
      <c r="B11" s="8" t="s">
        <v>175</v>
      </c>
      <c r="C11" s="30" t="s">
        <v>15</v>
      </c>
      <c r="D11" s="4"/>
      <c r="E11" s="4"/>
      <c r="F11" s="10">
        <f t="shared" si="1"/>
        <v>0</v>
      </c>
      <c r="G11" s="9">
        <f t="shared" si="2"/>
        <v>0</v>
      </c>
      <c r="H11" s="63">
        <f t="shared" si="3"/>
        <v>0</v>
      </c>
      <c r="I11" s="4">
        <f t="shared" si="0"/>
        <v>0</v>
      </c>
    </row>
    <row r="12" spans="1:10" x14ac:dyDescent="0.25">
      <c r="B12" s="8" t="s">
        <v>174</v>
      </c>
      <c r="C12" s="30" t="s">
        <v>15</v>
      </c>
      <c r="D12" s="4"/>
      <c r="E12" s="4"/>
      <c r="F12" s="10">
        <f t="shared" si="1"/>
        <v>0</v>
      </c>
      <c r="G12" s="9">
        <f t="shared" si="2"/>
        <v>0</v>
      </c>
      <c r="H12" s="63">
        <f t="shared" si="3"/>
        <v>0</v>
      </c>
      <c r="I12" s="4">
        <f t="shared" si="0"/>
        <v>0</v>
      </c>
    </row>
    <row r="13" spans="1:10" x14ac:dyDescent="0.25">
      <c r="B13" s="8" t="s">
        <v>185</v>
      </c>
      <c r="C13" s="30" t="s">
        <v>15</v>
      </c>
      <c r="D13" s="4"/>
      <c r="E13" s="4"/>
      <c r="F13" s="10">
        <f>(IF(D13&gt;1, "1", "0"))*1</f>
        <v>0</v>
      </c>
      <c r="G13" s="9">
        <f>(IF(D13&gt;1, "1", "0"))*1</f>
        <v>0</v>
      </c>
      <c r="H13" s="63">
        <f>(IF(D13&gt;2, "1", "0"))*1</f>
        <v>0</v>
      </c>
      <c r="I13" s="4">
        <f t="shared" si="0"/>
        <v>0</v>
      </c>
    </row>
    <row r="14" spans="1:10" x14ac:dyDescent="0.25">
      <c r="B14" s="8" t="s">
        <v>184</v>
      </c>
      <c r="C14" s="30" t="s">
        <v>15</v>
      </c>
      <c r="D14" s="4"/>
      <c r="E14" s="4"/>
      <c r="F14" s="10">
        <f>(IF(D14&gt;1, "1", "0"))*1</f>
        <v>0</v>
      </c>
      <c r="G14" s="9">
        <f>(IF(D14&gt;1, "1", "0"))*1</f>
        <v>0</v>
      </c>
      <c r="H14" s="63">
        <f>(IF(D14&gt;2, "1", "0"))*1</f>
        <v>0</v>
      </c>
      <c r="I14" s="4">
        <f t="shared" si="0"/>
        <v>0</v>
      </c>
    </row>
    <row r="15" spans="1:10" x14ac:dyDescent="0.25">
      <c r="B15" s="8" t="s">
        <v>183</v>
      </c>
      <c r="C15" s="30" t="s">
        <v>15</v>
      </c>
      <c r="D15" s="4"/>
      <c r="E15" s="4"/>
      <c r="F15" s="10">
        <f>(IF(D15&gt;1, "1", "0"))*1</f>
        <v>0</v>
      </c>
      <c r="G15" s="9">
        <f>(IF(D15&gt;1, "1", "0"))*1</f>
        <v>0</v>
      </c>
      <c r="H15" s="63">
        <f>(IF(D15&gt;2, "1", "0"))*1</f>
        <v>0</v>
      </c>
      <c r="I15" s="4">
        <f t="shared" si="0"/>
        <v>0</v>
      </c>
    </row>
    <row r="16" spans="1:10" x14ac:dyDescent="0.25">
      <c r="B16" s="8" t="s">
        <v>182</v>
      </c>
      <c r="C16" s="30" t="s">
        <v>15</v>
      </c>
      <c r="D16" s="4"/>
      <c r="E16" s="4"/>
      <c r="F16" s="10">
        <f t="shared" ref="F16:F46" si="4">(IF(D16&gt;1, "1", "0"))*1</f>
        <v>0</v>
      </c>
      <c r="G16" s="9">
        <f t="shared" ref="G16:G29" si="5">(IF(D16&gt;1, "1", "0"))*1</f>
        <v>0</v>
      </c>
      <c r="H16" s="63">
        <f t="shared" ref="H16:H29" si="6">(IF(D16&gt;2, "1", "0"))*1</f>
        <v>0</v>
      </c>
      <c r="I16" s="4">
        <f t="shared" si="0"/>
        <v>0</v>
      </c>
    </row>
    <row r="17" spans="2:9" x14ac:dyDescent="0.25">
      <c r="B17" s="8" t="s">
        <v>181</v>
      </c>
      <c r="C17" s="30" t="s">
        <v>15</v>
      </c>
      <c r="D17" s="4"/>
      <c r="E17" s="4"/>
      <c r="F17" s="10">
        <f t="shared" si="4"/>
        <v>0</v>
      </c>
      <c r="G17" s="9">
        <f t="shared" si="5"/>
        <v>0</v>
      </c>
      <c r="H17" s="63">
        <f t="shared" si="6"/>
        <v>0</v>
      </c>
      <c r="I17" s="4">
        <f t="shared" si="0"/>
        <v>0</v>
      </c>
    </row>
    <row r="18" spans="2:9" x14ac:dyDescent="0.25">
      <c r="B18" s="8" t="s">
        <v>180</v>
      </c>
      <c r="C18" s="30" t="s">
        <v>15</v>
      </c>
      <c r="D18" s="4"/>
      <c r="E18" s="4"/>
      <c r="F18" s="10">
        <f t="shared" si="4"/>
        <v>0</v>
      </c>
      <c r="G18" s="9">
        <f t="shared" si="5"/>
        <v>0</v>
      </c>
      <c r="H18" s="63">
        <f t="shared" si="6"/>
        <v>0</v>
      </c>
      <c r="I18" s="4">
        <f t="shared" si="0"/>
        <v>0</v>
      </c>
    </row>
    <row r="19" spans="2:9" x14ac:dyDescent="0.25">
      <c r="B19" s="8" t="s">
        <v>164</v>
      </c>
      <c r="C19" s="28"/>
      <c r="D19" s="4"/>
      <c r="E19" s="4"/>
      <c r="F19" s="10">
        <f t="shared" si="4"/>
        <v>0</v>
      </c>
      <c r="G19" s="9">
        <f t="shared" si="5"/>
        <v>0</v>
      </c>
      <c r="H19" s="63">
        <f t="shared" si="6"/>
        <v>0</v>
      </c>
      <c r="I19" s="4">
        <f t="shared" si="0"/>
        <v>0</v>
      </c>
    </row>
    <row r="20" spans="2:9" x14ac:dyDescent="0.25">
      <c r="B20" s="8" t="s">
        <v>165</v>
      </c>
      <c r="C20" s="28"/>
      <c r="D20" s="4"/>
      <c r="E20" s="4"/>
      <c r="F20" s="10">
        <f t="shared" si="4"/>
        <v>0</v>
      </c>
      <c r="G20" s="9">
        <f t="shared" si="5"/>
        <v>0</v>
      </c>
      <c r="H20" s="63">
        <f t="shared" si="6"/>
        <v>0</v>
      </c>
      <c r="I20" s="4">
        <f t="shared" si="0"/>
        <v>0</v>
      </c>
    </row>
    <row r="21" spans="2:9" x14ac:dyDescent="0.25">
      <c r="B21" s="8" t="s">
        <v>168</v>
      </c>
      <c r="C21" s="28"/>
      <c r="D21" s="4"/>
      <c r="E21" s="4"/>
      <c r="F21" s="10">
        <f t="shared" si="4"/>
        <v>0</v>
      </c>
      <c r="G21" s="9">
        <f t="shared" si="5"/>
        <v>0</v>
      </c>
      <c r="H21" s="63">
        <f t="shared" si="6"/>
        <v>0</v>
      </c>
      <c r="I21" s="4">
        <f t="shared" si="0"/>
        <v>0</v>
      </c>
    </row>
    <row r="22" spans="2:9" x14ac:dyDescent="0.25">
      <c r="B22" s="8" t="s">
        <v>169</v>
      </c>
      <c r="C22" s="28"/>
      <c r="D22" s="4"/>
      <c r="E22" s="4"/>
      <c r="F22" s="10">
        <f t="shared" si="4"/>
        <v>0</v>
      </c>
      <c r="G22" s="9">
        <f t="shared" si="5"/>
        <v>0</v>
      </c>
      <c r="H22" s="63">
        <f t="shared" si="6"/>
        <v>0</v>
      </c>
      <c r="I22" s="4">
        <f t="shared" si="0"/>
        <v>0</v>
      </c>
    </row>
    <row r="23" spans="2:9" x14ac:dyDescent="0.25">
      <c r="B23" s="8" t="s">
        <v>166</v>
      </c>
      <c r="C23" s="28"/>
      <c r="D23" s="4"/>
      <c r="E23" s="4"/>
      <c r="F23" s="10">
        <f t="shared" si="4"/>
        <v>0</v>
      </c>
      <c r="G23" s="9">
        <f t="shared" si="5"/>
        <v>0</v>
      </c>
      <c r="H23" s="63">
        <f t="shared" si="6"/>
        <v>0</v>
      </c>
      <c r="I23" s="4">
        <f t="shared" si="0"/>
        <v>0</v>
      </c>
    </row>
    <row r="24" spans="2:9" x14ac:dyDescent="0.25">
      <c r="B24" s="8" t="s">
        <v>167</v>
      </c>
      <c r="C24" s="28"/>
      <c r="D24" s="4"/>
      <c r="E24" s="4"/>
      <c r="F24" s="10">
        <f t="shared" si="4"/>
        <v>0</v>
      </c>
      <c r="G24" s="9">
        <f t="shared" si="5"/>
        <v>0</v>
      </c>
      <c r="H24" s="63">
        <f t="shared" si="6"/>
        <v>0</v>
      </c>
      <c r="I24" s="4">
        <f t="shared" si="0"/>
        <v>0</v>
      </c>
    </row>
    <row r="25" spans="2:9" x14ac:dyDescent="0.25">
      <c r="B25" s="8" t="s">
        <v>172</v>
      </c>
      <c r="C25" s="28"/>
      <c r="D25" s="4"/>
      <c r="E25" s="4"/>
      <c r="F25" s="10">
        <f t="shared" si="4"/>
        <v>0</v>
      </c>
      <c r="G25" s="9">
        <f t="shared" si="5"/>
        <v>0</v>
      </c>
      <c r="H25" s="63">
        <f t="shared" si="6"/>
        <v>0</v>
      </c>
      <c r="I25" s="4">
        <f t="shared" si="0"/>
        <v>0</v>
      </c>
    </row>
    <row r="26" spans="2:9" x14ac:dyDescent="0.25">
      <c r="B26" s="8" t="s">
        <v>173</v>
      </c>
      <c r="C26" s="28"/>
      <c r="D26" s="4"/>
      <c r="E26" s="4"/>
      <c r="F26" s="10">
        <f t="shared" si="4"/>
        <v>0</v>
      </c>
      <c r="G26" s="9">
        <f t="shared" si="5"/>
        <v>0</v>
      </c>
      <c r="H26" s="63">
        <f t="shared" si="6"/>
        <v>0</v>
      </c>
      <c r="I26" s="4">
        <f t="shared" si="0"/>
        <v>0</v>
      </c>
    </row>
    <row r="27" spans="2:9" x14ac:dyDescent="0.25">
      <c r="B27" s="8" t="s">
        <v>170</v>
      </c>
      <c r="C27" s="28"/>
      <c r="D27" s="4"/>
      <c r="E27" s="4"/>
      <c r="F27" s="10">
        <f t="shared" si="4"/>
        <v>0</v>
      </c>
      <c r="G27" s="9">
        <f t="shared" si="5"/>
        <v>0</v>
      </c>
      <c r="H27" s="63">
        <f t="shared" si="6"/>
        <v>0</v>
      </c>
      <c r="I27" s="4">
        <f t="shared" si="0"/>
        <v>0</v>
      </c>
    </row>
    <row r="28" spans="2:9" x14ac:dyDescent="0.25">
      <c r="B28" s="8" t="s">
        <v>171</v>
      </c>
      <c r="C28" s="28"/>
      <c r="D28" s="4"/>
      <c r="E28" s="4"/>
      <c r="F28" s="10">
        <f t="shared" si="4"/>
        <v>0</v>
      </c>
      <c r="G28" s="9">
        <f t="shared" si="5"/>
        <v>0</v>
      </c>
      <c r="H28" s="63">
        <f t="shared" si="6"/>
        <v>0</v>
      </c>
      <c r="I28" s="4">
        <f t="shared" si="0"/>
        <v>0</v>
      </c>
    </row>
    <row r="29" spans="2:9" x14ac:dyDescent="0.25">
      <c r="B29" s="8" t="s">
        <v>27</v>
      </c>
      <c r="C29" s="28"/>
      <c r="D29" s="4"/>
      <c r="E29" s="4"/>
      <c r="F29" s="10">
        <f t="shared" si="4"/>
        <v>0</v>
      </c>
      <c r="G29" s="9">
        <f t="shared" si="5"/>
        <v>0</v>
      </c>
      <c r="H29" s="63">
        <f t="shared" si="6"/>
        <v>0</v>
      </c>
      <c r="I29" s="4">
        <f t="shared" si="0"/>
        <v>0</v>
      </c>
    </row>
    <row r="30" spans="2:9" x14ac:dyDescent="0.25">
      <c r="B30" s="8" t="s">
        <v>28</v>
      </c>
      <c r="C30" s="28"/>
      <c r="D30" s="4"/>
      <c r="E30" s="4"/>
      <c r="F30" s="10">
        <f t="shared" si="4"/>
        <v>0</v>
      </c>
      <c r="G30" s="9">
        <f t="shared" ref="G30:G46" si="7">(IF(D30&gt;1, "1", "0"))*1</f>
        <v>0</v>
      </c>
      <c r="H30" s="63">
        <f t="shared" ref="H30:H46" si="8">(IF(D30&gt;2, "1", "0"))*1</f>
        <v>0</v>
      </c>
      <c r="I30" s="4">
        <f t="shared" si="0"/>
        <v>0</v>
      </c>
    </row>
    <row r="31" spans="2:9" x14ac:dyDescent="0.25">
      <c r="B31" s="8" t="s">
        <v>16</v>
      </c>
      <c r="C31" s="28"/>
      <c r="D31" s="4"/>
      <c r="E31" s="4"/>
      <c r="F31" s="10">
        <f t="shared" si="4"/>
        <v>0</v>
      </c>
      <c r="G31" s="9">
        <f t="shared" si="7"/>
        <v>0</v>
      </c>
      <c r="H31" s="63">
        <f t="shared" si="8"/>
        <v>0</v>
      </c>
      <c r="I31" s="4">
        <f t="shared" si="0"/>
        <v>0</v>
      </c>
    </row>
    <row r="32" spans="2:9" x14ac:dyDescent="0.25">
      <c r="B32" s="8" t="s">
        <v>17</v>
      </c>
      <c r="C32" s="28"/>
      <c r="D32" s="4"/>
      <c r="E32" s="4"/>
      <c r="F32" s="10">
        <f t="shared" si="4"/>
        <v>0</v>
      </c>
      <c r="G32" s="9">
        <f t="shared" si="7"/>
        <v>0</v>
      </c>
      <c r="H32" s="63">
        <f t="shared" si="8"/>
        <v>0</v>
      </c>
      <c r="I32" s="4">
        <f t="shared" si="0"/>
        <v>0</v>
      </c>
    </row>
    <row r="33" spans="2:10" x14ac:dyDescent="0.25">
      <c r="B33" s="8" t="s">
        <v>104</v>
      </c>
      <c r="C33" s="28"/>
      <c r="D33" s="4"/>
      <c r="E33" s="4"/>
      <c r="F33" s="10">
        <f t="shared" si="4"/>
        <v>0</v>
      </c>
      <c r="G33" s="9">
        <f t="shared" si="7"/>
        <v>0</v>
      </c>
      <c r="H33" s="63">
        <f t="shared" si="8"/>
        <v>0</v>
      </c>
      <c r="I33" s="4">
        <f t="shared" si="0"/>
        <v>0</v>
      </c>
    </row>
    <row r="34" spans="2:10" x14ac:dyDescent="0.25">
      <c r="B34" s="8" t="s">
        <v>105</v>
      </c>
      <c r="C34" s="28"/>
      <c r="D34" s="4"/>
      <c r="E34" s="4"/>
      <c r="F34" s="10">
        <f t="shared" si="4"/>
        <v>0</v>
      </c>
      <c r="G34" s="9">
        <f t="shared" si="7"/>
        <v>0</v>
      </c>
      <c r="H34" s="63">
        <f t="shared" si="8"/>
        <v>0</v>
      </c>
      <c r="I34" s="4">
        <f t="shared" si="0"/>
        <v>0</v>
      </c>
    </row>
    <row r="35" spans="2:10" x14ac:dyDescent="0.25">
      <c r="B35" s="8" t="s">
        <v>108</v>
      </c>
      <c r="C35" s="28"/>
      <c r="D35" s="4"/>
      <c r="E35" s="4"/>
      <c r="F35" s="10">
        <f t="shared" si="4"/>
        <v>0</v>
      </c>
      <c r="G35" s="9">
        <f t="shared" si="7"/>
        <v>0</v>
      </c>
      <c r="H35" s="63">
        <f t="shared" si="8"/>
        <v>0</v>
      </c>
      <c r="I35" s="4">
        <f t="shared" si="0"/>
        <v>0</v>
      </c>
    </row>
    <row r="36" spans="2:10" x14ac:dyDescent="0.25">
      <c r="B36" s="8" t="s">
        <v>109</v>
      </c>
      <c r="C36" s="28"/>
      <c r="D36" s="4"/>
      <c r="E36" s="4"/>
      <c r="F36" s="10">
        <f t="shared" si="4"/>
        <v>0</v>
      </c>
      <c r="G36" s="9">
        <f t="shared" si="7"/>
        <v>0</v>
      </c>
      <c r="H36" s="63">
        <f t="shared" si="8"/>
        <v>0</v>
      </c>
      <c r="I36" s="4">
        <f t="shared" si="0"/>
        <v>0</v>
      </c>
    </row>
    <row r="37" spans="2:10" x14ac:dyDescent="0.25">
      <c r="B37" s="8" t="s">
        <v>18</v>
      </c>
      <c r="C37" s="28"/>
      <c r="D37" s="4"/>
      <c r="E37" s="4"/>
      <c r="F37" s="10">
        <f t="shared" si="4"/>
        <v>0</v>
      </c>
      <c r="G37" s="9">
        <f t="shared" si="7"/>
        <v>0</v>
      </c>
      <c r="H37" s="63">
        <f t="shared" si="8"/>
        <v>0</v>
      </c>
      <c r="I37" s="4">
        <f t="shared" si="0"/>
        <v>0</v>
      </c>
    </row>
    <row r="38" spans="2:10" x14ac:dyDescent="0.25">
      <c r="B38" s="8" t="s">
        <v>85</v>
      </c>
      <c r="C38" s="28"/>
      <c r="D38" s="4"/>
      <c r="E38" s="4"/>
      <c r="F38" s="10">
        <f t="shared" si="4"/>
        <v>0</v>
      </c>
      <c r="G38" s="9">
        <f t="shared" si="7"/>
        <v>0</v>
      </c>
      <c r="H38" s="63">
        <f t="shared" si="8"/>
        <v>0</v>
      </c>
      <c r="I38" s="4">
        <f t="shared" si="0"/>
        <v>0</v>
      </c>
    </row>
    <row r="39" spans="2:10" x14ac:dyDescent="0.25">
      <c r="B39" s="8" t="s">
        <v>62</v>
      </c>
      <c r="C39" s="28"/>
      <c r="D39" s="4"/>
      <c r="E39" s="4"/>
      <c r="F39" s="10">
        <f t="shared" si="4"/>
        <v>0</v>
      </c>
      <c r="G39" s="9">
        <f t="shared" si="7"/>
        <v>0</v>
      </c>
      <c r="H39" s="63">
        <f t="shared" si="8"/>
        <v>0</v>
      </c>
      <c r="I39" s="4">
        <f t="shared" si="0"/>
        <v>0</v>
      </c>
    </row>
    <row r="40" spans="2:10" x14ac:dyDescent="0.25">
      <c r="B40" s="8" t="s">
        <v>63</v>
      </c>
      <c r="C40" s="28"/>
      <c r="D40" s="4"/>
      <c r="E40" s="4"/>
      <c r="F40" s="10">
        <f t="shared" si="4"/>
        <v>0</v>
      </c>
      <c r="G40" s="9">
        <f t="shared" si="7"/>
        <v>0</v>
      </c>
      <c r="H40" s="63">
        <f t="shared" si="8"/>
        <v>0</v>
      </c>
      <c r="I40" s="4">
        <f t="shared" si="0"/>
        <v>0</v>
      </c>
    </row>
    <row r="41" spans="2:10" x14ac:dyDescent="0.25">
      <c r="B41" s="8" t="s">
        <v>64</v>
      </c>
      <c r="C41" s="28"/>
      <c r="D41" s="4"/>
      <c r="E41" s="4"/>
      <c r="F41" s="10">
        <f t="shared" si="4"/>
        <v>0</v>
      </c>
      <c r="G41" s="9">
        <f t="shared" si="7"/>
        <v>0</v>
      </c>
      <c r="H41" s="63">
        <f t="shared" si="8"/>
        <v>0</v>
      </c>
      <c r="I41" s="4">
        <f t="shared" si="0"/>
        <v>0</v>
      </c>
    </row>
    <row r="42" spans="2:10" x14ac:dyDescent="0.25">
      <c r="B42" s="8" t="s">
        <v>65</v>
      </c>
      <c r="C42" s="28"/>
      <c r="D42" s="4"/>
      <c r="E42" s="4"/>
      <c r="F42" s="10">
        <f t="shared" si="4"/>
        <v>0</v>
      </c>
      <c r="G42" s="9">
        <f t="shared" si="7"/>
        <v>0</v>
      </c>
      <c r="H42" s="63">
        <f t="shared" si="8"/>
        <v>0</v>
      </c>
      <c r="I42" s="4">
        <f t="shared" si="0"/>
        <v>0</v>
      </c>
    </row>
    <row r="43" spans="2:10" x14ac:dyDescent="0.25">
      <c r="B43" s="8" t="s">
        <v>66</v>
      </c>
      <c r="C43" s="28"/>
      <c r="D43" s="4"/>
      <c r="E43" s="4"/>
      <c r="F43" s="10">
        <f t="shared" si="4"/>
        <v>0</v>
      </c>
      <c r="G43" s="9">
        <f t="shared" si="7"/>
        <v>0</v>
      </c>
      <c r="H43" s="63">
        <f t="shared" si="8"/>
        <v>0</v>
      </c>
      <c r="I43" s="4">
        <f t="shared" si="0"/>
        <v>0</v>
      </c>
    </row>
    <row r="44" spans="2:10" x14ac:dyDescent="0.25">
      <c r="B44" s="8" t="s">
        <v>5</v>
      </c>
      <c r="C44" s="28"/>
      <c r="D44" s="4"/>
      <c r="E44" s="4"/>
      <c r="F44" s="10">
        <f t="shared" si="4"/>
        <v>0</v>
      </c>
      <c r="G44" s="9">
        <f t="shared" si="7"/>
        <v>0</v>
      </c>
      <c r="H44" s="63">
        <f t="shared" si="8"/>
        <v>0</v>
      </c>
      <c r="I44" s="4">
        <f t="shared" si="0"/>
        <v>0</v>
      </c>
    </row>
    <row r="45" spans="2:10" x14ac:dyDescent="0.25">
      <c r="B45" s="8" t="s">
        <v>67</v>
      </c>
      <c r="C45" s="28"/>
      <c r="D45" s="4"/>
      <c r="E45" s="4"/>
      <c r="F45" s="10">
        <f t="shared" si="4"/>
        <v>0</v>
      </c>
      <c r="G45" s="9">
        <f t="shared" si="7"/>
        <v>0</v>
      </c>
      <c r="H45" s="63">
        <f t="shared" si="8"/>
        <v>0</v>
      </c>
      <c r="I45" s="4">
        <f t="shared" si="0"/>
        <v>0</v>
      </c>
    </row>
    <row r="46" spans="2:10" x14ac:dyDescent="0.25">
      <c r="B46" s="8" t="s">
        <v>68</v>
      </c>
      <c r="C46" s="28"/>
      <c r="D46" s="4"/>
      <c r="E46" s="4"/>
      <c r="F46" s="10">
        <f t="shared" si="4"/>
        <v>0</v>
      </c>
      <c r="G46" s="9">
        <f t="shared" si="7"/>
        <v>0</v>
      </c>
      <c r="H46" s="63">
        <f t="shared" si="8"/>
        <v>0</v>
      </c>
      <c r="I46" s="4">
        <f t="shared" si="0"/>
        <v>0</v>
      </c>
    </row>
    <row r="47" spans="2:10" ht="15.75" thickBot="1" x14ac:dyDescent="0.3">
      <c r="B47" s="14" t="s">
        <v>14</v>
      </c>
      <c r="C47" s="29" t="s">
        <v>15</v>
      </c>
      <c r="D47" s="15" t="s">
        <v>15</v>
      </c>
      <c r="E47" s="15"/>
      <c r="F47" s="12">
        <v>5</v>
      </c>
      <c r="G47" s="11">
        <v>5</v>
      </c>
      <c r="H47" s="65">
        <v>5</v>
      </c>
      <c r="I47" s="24">
        <f t="shared" si="0"/>
        <v>0</v>
      </c>
    </row>
    <row r="48" spans="2:10" ht="7.5" customHeight="1" x14ac:dyDescent="0.25">
      <c r="B48" s="1"/>
      <c r="C48" s="2"/>
      <c r="D48" s="2"/>
      <c r="E48" s="2"/>
      <c r="F48" s="2"/>
      <c r="G48" s="2"/>
      <c r="H48" s="3"/>
      <c r="I48" s="77"/>
      <c r="J48" s="1"/>
    </row>
    <row r="49" spans="2:9" ht="15.75" thickBot="1" x14ac:dyDescent="0.3">
      <c r="B49" s="131" t="s">
        <v>13</v>
      </c>
      <c r="C49" s="132"/>
      <c r="D49" s="132"/>
      <c r="E49" s="53"/>
      <c r="F49" s="17">
        <f>SUM(F7:F47)</f>
        <v>5</v>
      </c>
      <c r="G49" s="18">
        <f>SUM(G7:G47)</f>
        <v>5</v>
      </c>
      <c r="H49" s="19">
        <f>SUM(H7:H47)</f>
        <v>5</v>
      </c>
      <c r="I49" s="71">
        <f>SUM(I7:I47)</f>
        <v>0</v>
      </c>
    </row>
    <row r="50" spans="2:9" ht="15.75" thickBot="1" x14ac:dyDescent="0.3">
      <c r="I50" s="68"/>
    </row>
    <row r="51" spans="2:9" ht="15.75" thickBot="1" x14ac:dyDescent="0.3">
      <c r="B51" s="60" t="s">
        <v>191</v>
      </c>
      <c r="C51" s="97" t="s">
        <v>197</v>
      </c>
      <c r="D51" s="158" t="s">
        <v>200</v>
      </c>
      <c r="E51" s="159"/>
      <c r="F51" s="159"/>
      <c r="G51" s="160"/>
    </row>
    <row r="52" spans="2:9" x14ac:dyDescent="0.25">
      <c r="B52" s="6"/>
      <c r="C52" s="7"/>
      <c r="D52" s="94" t="s">
        <v>1</v>
      </c>
      <c r="E52" s="94" t="s">
        <v>2</v>
      </c>
      <c r="F52" s="94" t="s">
        <v>3</v>
      </c>
      <c r="G52" s="103" t="s">
        <v>61</v>
      </c>
    </row>
    <row r="53" spans="2:9" x14ac:dyDescent="0.25">
      <c r="B53" s="51" t="s">
        <v>76</v>
      </c>
      <c r="C53" s="52"/>
      <c r="D53" s="20"/>
      <c r="E53" s="20">
        <f>C53*0.4</f>
        <v>0</v>
      </c>
      <c r="F53" s="20">
        <f>C53*0.4</f>
        <v>0</v>
      </c>
      <c r="G53" s="21">
        <f>C53*0.1</f>
        <v>0</v>
      </c>
    </row>
    <row r="54" spans="2:9" x14ac:dyDescent="0.25">
      <c r="B54" s="8" t="s">
        <v>77</v>
      </c>
      <c r="C54" s="4"/>
      <c r="D54" s="20"/>
      <c r="E54" s="20">
        <f>C54*0.4</f>
        <v>0</v>
      </c>
      <c r="F54" s="20">
        <f>C54*0.4</f>
        <v>0</v>
      </c>
      <c r="G54" s="21">
        <f>C54*0.1</f>
        <v>0</v>
      </c>
    </row>
    <row r="55" spans="2:9" x14ac:dyDescent="0.25">
      <c r="B55" s="8" t="s">
        <v>78</v>
      </c>
      <c r="C55" s="4"/>
      <c r="D55" s="20"/>
      <c r="E55" s="20">
        <f>C55*0.5</f>
        <v>0</v>
      </c>
      <c r="F55" s="20">
        <f>C55*0.35</f>
        <v>0</v>
      </c>
      <c r="G55" s="21">
        <f>C55*0.05</f>
        <v>0</v>
      </c>
    </row>
    <row r="56" spans="2:9" ht="15" customHeight="1" thickBot="1" x14ac:dyDescent="0.3">
      <c r="B56" s="14" t="s">
        <v>14</v>
      </c>
      <c r="C56" s="15" t="s">
        <v>15</v>
      </c>
      <c r="D56" s="12">
        <f>(IF(C56&gt;1, "1", "0"))*10</f>
        <v>10</v>
      </c>
      <c r="E56" s="11">
        <f>(IF(C56&gt;1, "1", "0"))*10</f>
        <v>10</v>
      </c>
      <c r="F56" s="11">
        <f>(IF(C56&gt;2, "1", "0"))*10</f>
        <v>10</v>
      </c>
      <c r="G56" s="13">
        <f>(IF(C56&gt;2, "1", "0"))*10</f>
        <v>10</v>
      </c>
    </row>
    <row r="57" spans="2:9" x14ac:dyDescent="0.25">
      <c r="B57" s="1"/>
      <c r="C57" s="2"/>
      <c r="D57" s="2"/>
      <c r="E57" s="2"/>
      <c r="F57" s="2"/>
      <c r="G57" s="81"/>
      <c r="H57" s="1"/>
    </row>
    <row r="58" spans="2:9" ht="15.75" thickBot="1" x14ac:dyDescent="0.3">
      <c r="B58" s="131" t="s">
        <v>13</v>
      </c>
      <c r="C58" s="132"/>
      <c r="D58" s="58">
        <f>SUM(D53:D56)</f>
        <v>10</v>
      </c>
      <c r="E58" s="58">
        <f>SUM(E53:E56)</f>
        <v>10</v>
      </c>
      <c r="F58" s="58">
        <f>SUM(F53:F56)</f>
        <v>10</v>
      </c>
      <c r="G58" s="59">
        <f>SUM(G53:G56)</f>
        <v>10</v>
      </c>
    </row>
  </sheetData>
  <mergeCells count="10">
    <mergeCell ref="A1:D1"/>
    <mergeCell ref="A2:D2"/>
    <mergeCell ref="E5:E6"/>
    <mergeCell ref="F5:I5"/>
    <mergeCell ref="B58:C58"/>
    <mergeCell ref="B49:D49"/>
    <mergeCell ref="D51:G51"/>
    <mergeCell ref="D5:D6"/>
    <mergeCell ref="C5:C6"/>
    <mergeCell ref="B5:B6"/>
  </mergeCell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30"/>
  <sheetViews>
    <sheetView workbookViewId="0">
      <selection activeCell="B26" sqref="B26:G30"/>
    </sheetView>
  </sheetViews>
  <sheetFormatPr defaultRowHeight="15" x14ac:dyDescent="0.25"/>
  <cols>
    <col min="1" max="1" width="3.5703125" bestFit="1" customWidth="1"/>
    <col min="2" max="2" width="53.42578125" customWidth="1"/>
    <col min="3" max="3" width="18.140625" customWidth="1"/>
    <col min="4" max="4" width="19.28515625" customWidth="1"/>
    <col min="5" max="5" width="19.42578125" customWidth="1"/>
    <col min="6" max="6" width="12.42578125" customWidth="1"/>
    <col min="7" max="7" width="9.5703125" customWidth="1"/>
    <col min="8" max="8" width="7.140625" bestFit="1" customWidth="1"/>
    <col min="9" max="9" width="11.42578125" bestFit="1" customWidth="1"/>
  </cols>
  <sheetData>
    <row r="1" spans="1:10" ht="51" customHeight="1" x14ac:dyDescent="0.25">
      <c r="B1" s="144" t="s">
        <v>71</v>
      </c>
      <c r="C1" s="144"/>
      <c r="D1" s="144"/>
      <c r="E1" s="109"/>
    </row>
    <row r="2" spans="1:10" x14ac:dyDescent="0.25">
      <c r="A2" s="16"/>
      <c r="B2" s="145" t="s">
        <v>69</v>
      </c>
      <c r="C2" s="145"/>
      <c r="D2" s="145"/>
      <c r="E2" s="57"/>
      <c r="F2" s="57"/>
      <c r="G2" s="57"/>
      <c r="H2" s="57"/>
    </row>
    <row r="3" spans="1:10" x14ac:dyDescent="0.25">
      <c r="A3" s="16"/>
      <c r="B3" s="145" t="s">
        <v>187</v>
      </c>
      <c r="C3" s="145"/>
      <c r="D3" s="145"/>
      <c r="E3" s="145"/>
      <c r="F3" s="145"/>
      <c r="G3" s="145"/>
      <c r="H3" s="145"/>
    </row>
    <row r="4" spans="1:10" x14ac:dyDescent="0.25">
      <c r="A4" s="16"/>
      <c r="B4" s="145" t="s">
        <v>186</v>
      </c>
      <c r="C4" s="145"/>
      <c r="D4" s="145"/>
      <c r="E4" s="145"/>
      <c r="F4" s="145"/>
      <c r="G4" s="145"/>
      <c r="H4" s="145"/>
    </row>
    <row r="5" spans="1:10" x14ac:dyDescent="0.25">
      <c r="B5" s="145" t="s">
        <v>188</v>
      </c>
      <c r="C5" s="145"/>
      <c r="D5" s="145"/>
      <c r="E5" s="145"/>
      <c r="F5" s="145"/>
      <c r="G5" s="145"/>
      <c r="H5" s="57"/>
    </row>
    <row r="7" spans="1:10" ht="18.75" x14ac:dyDescent="0.3">
      <c r="B7" s="137" t="s">
        <v>189</v>
      </c>
      <c r="C7" s="137"/>
      <c r="D7" s="137"/>
    </row>
    <row r="8" spans="1:10" ht="15.75" thickBot="1" x14ac:dyDescent="0.3"/>
    <row r="9" spans="1:10" ht="30.75" thickBot="1" x14ac:dyDescent="0.3">
      <c r="B9" s="108" t="s">
        <v>210</v>
      </c>
      <c r="C9" s="61" t="s">
        <v>60</v>
      </c>
      <c r="D9" s="111" t="s">
        <v>59</v>
      </c>
      <c r="E9" s="107" t="s">
        <v>211</v>
      </c>
      <c r="F9" s="139" t="s">
        <v>193</v>
      </c>
      <c r="G9" s="140"/>
      <c r="H9" s="140"/>
      <c r="I9" s="141"/>
      <c r="J9" s="1"/>
    </row>
    <row r="10" spans="1:10" x14ac:dyDescent="0.25">
      <c r="B10" s="6"/>
      <c r="C10" s="7"/>
      <c r="D10" s="62"/>
      <c r="E10" s="62"/>
      <c r="F10" s="110" t="s">
        <v>1</v>
      </c>
      <c r="G10" s="110" t="s">
        <v>2</v>
      </c>
      <c r="H10" s="110" t="s">
        <v>3</v>
      </c>
      <c r="I10" s="110" t="s">
        <v>213</v>
      </c>
    </row>
    <row r="11" spans="1:10" x14ac:dyDescent="0.25">
      <c r="B11" s="51" t="s">
        <v>50</v>
      </c>
      <c r="C11" s="4"/>
      <c r="D11" s="64"/>
      <c r="E11" s="64"/>
      <c r="F11" s="10">
        <f t="shared" ref="F11" si="0">(IF(C11&gt;1, "1", "0"))*D11</f>
        <v>0</v>
      </c>
      <c r="G11" s="9">
        <f t="shared" ref="G11" si="1">(IF(C11&gt;1, "1", "0"))*D11</f>
        <v>0</v>
      </c>
      <c r="H11" s="9">
        <f t="shared" ref="H11" si="2">(IF(C11&gt;2, "1", "0"))*D11</f>
        <v>0</v>
      </c>
      <c r="I11" s="4">
        <f>D11</f>
        <v>0</v>
      </c>
    </row>
    <row r="12" spans="1:10" x14ac:dyDescent="0.25">
      <c r="B12" s="8" t="s">
        <v>214</v>
      </c>
      <c r="C12" s="4"/>
      <c r="D12" s="64"/>
      <c r="E12" s="64"/>
      <c r="F12" s="10">
        <f t="shared" ref="F12:F20" si="3">(IF(C12&gt;1, "1", "0"))*D12</f>
        <v>0</v>
      </c>
      <c r="G12" s="9">
        <f t="shared" ref="G12:G20" si="4">(IF(C12&gt;1, "1", "0"))*D12</f>
        <v>0</v>
      </c>
      <c r="H12" s="9">
        <f t="shared" ref="H12:H20" si="5">(IF(C12&gt;2, "1", "0"))*D12</f>
        <v>0</v>
      </c>
      <c r="I12" s="4">
        <f>D12</f>
        <v>0</v>
      </c>
    </row>
    <row r="13" spans="1:10" x14ac:dyDescent="0.25">
      <c r="B13" s="8" t="s">
        <v>51</v>
      </c>
      <c r="C13" s="4"/>
      <c r="D13" s="64"/>
      <c r="E13" s="64"/>
      <c r="F13" s="10">
        <f t="shared" si="3"/>
        <v>0</v>
      </c>
      <c r="G13" s="9">
        <f t="shared" si="4"/>
        <v>0</v>
      </c>
      <c r="H13" s="9">
        <f t="shared" si="5"/>
        <v>0</v>
      </c>
      <c r="I13" s="4">
        <f t="shared" ref="I13:I21" si="6">D13</f>
        <v>0</v>
      </c>
    </row>
    <row r="14" spans="1:10" x14ac:dyDescent="0.25">
      <c r="B14" s="8" t="s">
        <v>52</v>
      </c>
      <c r="C14" s="4"/>
      <c r="D14" s="64"/>
      <c r="E14" s="64"/>
      <c r="F14" s="10">
        <f t="shared" si="3"/>
        <v>0</v>
      </c>
      <c r="G14" s="9">
        <f t="shared" si="4"/>
        <v>0</v>
      </c>
      <c r="H14" s="9">
        <f t="shared" si="5"/>
        <v>0</v>
      </c>
      <c r="I14" s="4">
        <f t="shared" si="6"/>
        <v>0</v>
      </c>
    </row>
    <row r="15" spans="1:10" x14ac:dyDescent="0.25">
      <c r="B15" s="8" t="s">
        <v>53</v>
      </c>
      <c r="C15" s="4"/>
      <c r="D15" s="64"/>
      <c r="E15" s="64"/>
      <c r="F15" s="10">
        <f t="shared" si="3"/>
        <v>0</v>
      </c>
      <c r="G15" s="9">
        <f t="shared" si="4"/>
        <v>0</v>
      </c>
      <c r="H15" s="9">
        <f t="shared" si="5"/>
        <v>0</v>
      </c>
      <c r="I15" s="4">
        <f t="shared" si="6"/>
        <v>0</v>
      </c>
    </row>
    <row r="16" spans="1:10" x14ac:dyDescent="0.25">
      <c r="B16" s="8" t="s">
        <v>54</v>
      </c>
      <c r="C16" s="4"/>
      <c r="D16" s="64"/>
      <c r="E16" s="64"/>
      <c r="F16" s="10">
        <f t="shared" si="3"/>
        <v>0</v>
      </c>
      <c r="G16" s="9">
        <f t="shared" si="4"/>
        <v>0</v>
      </c>
      <c r="H16" s="9">
        <f t="shared" si="5"/>
        <v>0</v>
      </c>
      <c r="I16" s="4">
        <f t="shared" si="6"/>
        <v>0</v>
      </c>
    </row>
    <row r="17" spans="2:10" x14ac:dyDescent="0.25">
      <c r="B17" s="8" t="s">
        <v>55</v>
      </c>
      <c r="C17" s="4"/>
      <c r="D17" s="64"/>
      <c r="E17" s="64"/>
      <c r="F17" s="10">
        <f t="shared" si="3"/>
        <v>0</v>
      </c>
      <c r="G17" s="9">
        <f t="shared" si="4"/>
        <v>0</v>
      </c>
      <c r="H17" s="9">
        <f t="shared" si="5"/>
        <v>0</v>
      </c>
      <c r="I17" s="4">
        <f t="shared" si="6"/>
        <v>0</v>
      </c>
    </row>
    <row r="18" spans="2:10" x14ac:dyDescent="0.25">
      <c r="B18" s="8" t="s">
        <v>56</v>
      </c>
      <c r="C18" s="4"/>
      <c r="D18" s="64"/>
      <c r="E18" s="64"/>
      <c r="F18" s="10">
        <f t="shared" si="3"/>
        <v>0</v>
      </c>
      <c r="G18" s="9">
        <f t="shared" si="4"/>
        <v>0</v>
      </c>
      <c r="H18" s="9">
        <f t="shared" si="5"/>
        <v>0</v>
      </c>
      <c r="I18" s="4">
        <f t="shared" si="6"/>
        <v>0</v>
      </c>
    </row>
    <row r="19" spans="2:10" x14ac:dyDescent="0.25">
      <c r="B19" s="8" t="s">
        <v>57</v>
      </c>
      <c r="C19" s="4"/>
      <c r="D19" s="64"/>
      <c r="E19" s="64"/>
      <c r="F19" s="10">
        <f t="shared" si="3"/>
        <v>0</v>
      </c>
      <c r="G19" s="9">
        <f t="shared" si="4"/>
        <v>0</v>
      </c>
      <c r="H19" s="9">
        <f t="shared" si="5"/>
        <v>0</v>
      </c>
      <c r="I19" s="4">
        <f t="shared" si="6"/>
        <v>0</v>
      </c>
    </row>
    <row r="20" spans="2:10" x14ac:dyDescent="0.25">
      <c r="B20" s="8" t="s">
        <v>58</v>
      </c>
      <c r="C20" s="4"/>
      <c r="D20" s="64"/>
      <c r="E20" s="64"/>
      <c r="F20" s="10">
        <f t="shared" si="3"/>
        <v>0</v>
      </c>
      <c r="G20" s="9">
        <f t="shared" si="4"/>
        <v>0</v>
      </c>
      <c r="H20" s="9">
        <f t="shared" si="5"/>
        <v>0</v>
      </c>
      <c r="I20" s="4">
        <f t="shared" si="6"/>
        <v>0</v>
      </c>
    </row>
    <row r="21" spans="2:10" ht="15.75" thickBot="1" x14ac:dyDescent="0.3">
      <c r="B21" s="66" t="s">
        <v>14</v>
      </c>
      <c r="C21" s="67" t="s">
        <v>15</v>
      </c>
      <c r="D21" s="11"/>
      <c r="E21" s="11"/>
      <c r="F21" s="12">
        <f>(IF(C21&gt;1, "1", "0"))*D21</f>
        <v>0</v>
      </c>
      <c r="G21" s="11">
        <f>(IF(C21&gt;1, "1", "0"))*D21</f>
        <v>0</v>
      </c>
      <c r="H21" s="11">
        <f>(IF(C21&gt;2, "1", "0"))*D21</f>
        <v>0</v>
      </c>
      <c r="I21" s="4">
        <f t="shared" si="6"/>
        <v>0</v>
      </c>
    </row>
    <row r="22" spans="2:10" x14ac:dyDescent="0.25">
      <c r="B22" s="69"/>
      <c r="C22" s="68"/>
      <c r="D22" s="2"/>
      <c r="E22" s="2"/>
      <c r="F22" s="2"/>
      <c r="G22" s="2"/>
      <c r="H22" s="68"/>
      <c r="I22" s="68"/>
      <c r="J22" s="1"/>
    </row>
    <row r="23" spans="2:10" ht="15.75" thickBot="1" x14ac:dyDescent="0.3">
      <c r="B23" s="142" t="s">
        <v>13</v>
      </c>
      <c r="C23" s="143"/>
      <c r="D23" s="143"/>
      <c r="E23" s="56"/>
      <c r="F23" s="17">
        <f>SUM(F12:F22)</f>
        <v>0</v>
      </c>
      <c r="G23" s="18">
        <f>SUM(G12:G22)</f>
        <v>0</v>
      </c>
      <c r="H23" s="18">
        <f>SUM(H12:H22)</f>
        <v>0</v>
      </c>
      <c r="I23" s="70">
        <f>SUM(I12:I21)</f>
        <v>0</v>
      </c>
      <c r="J23" s="1"/>
    </row>
    <row r="24" spans="2:10" x14ac:dyDescent="0.25">
      <c r="I24" s="68"/>
      <c r="J24" s="2"/>
    </row>
    <row r="25" spans="2:10" ht="15.75" thickBot="1" x14ac:dyDescent="0.3">
      <c r="J25" s="2"/>
    </row>
    <row r="26" spans="2:10" ht="30.75" thickBot="1" x14ac:dyDescent="0.3">
      <c r="B26" s="108" t="s">
        <v>209</v>
      </c>
      <c r="C26" s="61" t="s">
        <v>60</v>
      </c>
      <c r="D26" s="111" t="s">
        <v>59</v>
      </c>
      <c r="E26" s="146" t="s">
        <v>193</v>
      </c>
      <c r="F26" s="147"/>
      <c r="G26" s="148"/>
    </row>
    <row r="27" spans="2:10" x14ac:dyDescent="0.25">
      <c r="B27" s="6"/>
      <c r="C27" s="7"/>
      <c r="D27" s="62"/>
      <c r="E27" s="94" t="s">
        <v>1</v>
      </c>
      <c r="F27" s="94" t="s">
        <v>2</v>
      </c>
      <c r="G27" s="94" t="s">
        <v>3</v>
      </c>
    </row>
    <row r="28" spans="2:10" x14ac:dyDescent="0.25">
      <c r="B28" s="4" t="s">
        <v>48</v>
      </c>
      <c r="C28" s="4"/>
      <c r="D28" s="4"/>
      <c r="E28" s="10">
        <f>(IF(C28&gt;1, "1", "0"))*D28</f>
        <v>0</v>
      </c>
      <c r="F28" s="9">
        <f>(IF(C28&gt;1, "1", "0"))*D28</f>
        <v>0</v>
      </c>
      <c r="G28" s="9">
        <f>(IF(C28&gt;2, "1", "0"))*D28</f>
        <v>0</v>
      </c>
    </row>
    <row r="29" spans="2:10" x14ac:dyDescent="0.25">
      <c r="B29" s="4" t="s">
        <v>49</v>
      </c>
      <c r="C29" s="4"/>
      <c r="D29" s="4"/>
      <c r="E29" s="10">
        <f>(IF(C29&gt;1, "1", "0"))*D29</f>
        <v>0</v>
      </c>
      <c r="F29" s="9">
        <f>(IF(C29&gt;1, "1", "0"))*D29</f>
        <v>0</v>
      </c>
      <c r="G29" s="9">
        <f>(IF(C29&gt;2, "1", "0"))*D29</f>
        <v>0</v>
      </c>
      <c r="J29" s="2"/>
    </row>
    <row r="30" spans="2:10" x14ac:dyDescent="0.25">
      <c r="B30" s="118"/>
      <c r="C30" s="4"/>
      <c r="D30" s="4"/>
      <c r="E30" s="10"/>
      <c r="F30" s="9"/>
      <c r="G30" s="9"/>
    </row>
  </sheetData>
  <mergeCells count="9">
    <mergeCell ref="F9:I9"/>
    <mergeCell ref="B23:D23"/>
    <mergeCell ref="E26:G26"/>
    <mergeCell ref="B1:D1"/>
    <mergeCell ref="B2:D2"/>
    <mergeCell ref="B3:H3"/>
    <mergeCell ref="B4:H4"/>
    <mergeCell ref="B5:G5"/>
    <mergeCell ref="B7:D7"/>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20"/>
  <sheetViews>
    <sheetView tabSelected="1" topLeftCell="A82" zoomScaleNormal="100" workbookViewId="0">
      <selection activeCell="E104" sqref="E104"/>
    </sheetView>
  </sheetViews>
  <sheetFormatPr defaultRowHeight="15" x14ac:dyDescent="0.25"/>
  <cols>
    <col min="1" max="1" width="16.42578125" customWidth="1"/>
    <col min="2" max="2" width="51.85546875" customWidth="1"/>
    <col min="3" max="3" width="18.5703125" bestFit="1" customWidth="1"/>
    <col min="4" max="4" width="22.5703125" customWidth="1"/>
    <col min="5" max="5" width="18" customWidth="1"/>
    <col min="6" max="6" width="13.5703125" bestFit="1" customWidth="1"/>
    <col min="10" max="10" width="12.28515625" bestFit="1" customWidth="1"/>
  </cols>
  <sheetData>
    <row r="1" spans="1:11" ht="63" customHeight="1" x14ac:dyDescent="0.25">
      <c r="B1" s="133" t="s">
        <v>160</v>
      </c>
      <c r="C1" s="133"/>
      <c r="D1" s="133"/>
      <c r="E1" s="133"/>
      <c r="F1" s="133"/>
      <c r="G1" s="133"/>
    </row>
    <row r="3" spans="1:11" x14ac:dyDescent="0.25">
      <c r="B3" s="22" t="s">
        <v>189</v>
      </c>
    </row>
    <row r="4" spans="1:11" ht="15.75" thickBot="1" x14ac:dyDescent="0.3">
      <c r="B4" s="22"/>
    </row>
    <row r="5" spans="1:11" ht="21" customHeight="1" x14ac:dyDescent="0.25">
      <c r="A5" s="174" t="s">
        <v>190</v>
      </c>
      <c r="B5" s="174" t="s">
        <v>191</v>
      </c>
      <c r="C5" s="174" t="s">
        <v>192</v>
      </c>
      <c r="D5" s="72" t="s">
        <v>119</v>
      </c>
      <c r="E5" s="74" t="s">
        <v>121</v>
      </c>
      <c r="F5" s="196" t="s">
        <v>195</v>
      </c>
      <c r="G5" s="190" t="s">
        <v>193</v>
      </c>
      <c r="H5" s="191"/>
      <c r="I5" s="192"/>
      <c r="J5" s="169" t="s">
        <v>194</v>
      </c>
      <c r="K5" s="1"/>
    </row>
    <row r="6" spans="1:11" ht="15.75" thickBot="1" x14ac:dyDescent="0.3">
      <c r="A6" s="170"/>
      <c r="B6" s="170"/>
      <c r="C6" s="170"/>
      <c r="D6" s="73" t="s">
        <v>118</v>
      </c>
      <c r="E6" s="75" t="s">
        <v>120</v>
      </c>
      <c r="F6" s="197"/>
      <c r="G6" s="193"/>
      <c r="H6" s="194"/>
      <c r="I6" s="195"/>
      <c r="J6" s="193"/>
      <c r="K6" s="1"/>
    </row>
    <row r="7" spans="1:11" x14ac:dyDescent="0.25">
      <c r="A7" s="6"/>
      <c r="B7" s="6"/>
      <c r="C7" s="25"/>
      <c r="D7" s="5"/>
      <c r="E7" s="5"/>
      <c r="F7" s="5"/>
      <c r="G7" s="94" t="s">
        <v>1</v>
      </c>
      <c r="H7" s="94" t="s">
        <v>2</v>
      </c>
      <c r="I7" s="95" t="s">
        <v>3</v>
      </c>
      <c r="J7" s="96" t="s">
        <v>213</v>
      </c>
      <c r="K7" s="2"/>
    </row>
    <row r="8" spans="1:11" x14ac:dyDescent="0.25">
      <c r="A8" s="180" t="s">
        <v>110</v>
      </c>
      <c r="B8" s="8" t="s">
        <v>161</v>
      </c>
      <c r="C8" s="30" t="s">
        <v>15</v>
      </c>
      <c r="D8" s="4"/>
      <c r="E8" s="42" t="s">
        <v>15</v>
      </c>
      <c r="F8" s="42"/>
      <c r="G8" s="10">
        <f>(IF(D8&gt;1, "1", "0"))*1</f>
        <v>0</v>
      </c>
      <c r="H8" s="9">
        <f>(IF(D8&gt;1, "1", "0"))*1</f>
        <v>0</v>
      </c>
      <c r="I8" s="9">
        <f>(IF(D8&gt;2, "1", "0"))*1</f>
        <v>0</v>
      </c>
      <c r="J8" s="79">
        <f>F8</f>
        <v>0</v>
      </c>
    </row>
    <row r="9" spans="1:11" x14ac:dyDescent="0.25">
      <c r="A9" s="181"/>
      <c r="B9" s="8" t="s">
        <v>86</v>
      </c>
      <c r="C9" s="30" t="s">
        <v>15</v>
      </c>
      <c r="D9" s="4"/>
      <c r="E9" s="42" t="s">
        <v>15</v>
      </c>
      <c r="F9" s="42"/>
      <c r="G9" s="10">
        <f>(IF(D9&gt;1, "1", "0"))*1</f>
        <v>0</v>
      </c>
      <c r="H9" s="9">
        <f>(IF(D9&gt;1, "1", "0"))*1</f>
        <v>0</v>
      </c>
      <c r="I9" s="9">
        <f>(IF(D9&gt;2, "1", "0"))*1</f>
        <v>0</v>
      </c>
      <c r="J9" s="79">
        <f t="shared" ref="J9:J80" si="0">F9</f>
        <v>0</v>
      </c>
    </row>
    <row r="10" spans="1:11" x14ac:dyDescent="0.25">
      <c r="A10" s="181"/>
      <c r="B10" s="8" t="s">
        <v>87</v>
      </c>
      <c r="C10" s="30" t="s">
        <v>15</v>
      </c>
      <c r="D10" s="4"/>
      <c r="E10" s="42" t="s">
        <v>15</v>
      </c>
      <c r="F10" s="42"/>
      <c r="G10" s="10">
        <f>(IF(D10&gt;1, "1", "0"))*1</f>
        <v>0</v>
      </c>
      <c r="H10" s="9">
        <f>(IF(D10&gt;1, "1", "0"))*1</f>
        <v>0</v>
      </c>
      <c r="I10" s="63">
        <f>(IF(D10&gt;2, "1", "0"))*1</f>
        <v>0</v>
      </c>
      <c r="J10" s="79">
        <f t="shared" si="0"/>
        <v>0</v>
      </c>
    </row>
    <row r="11" spans="1:11" x14ac:dyDescent="0.25">
      <c r="A11" s="181"/>
      <c r="B11" s="8" t="s">
        <v>162</v>
      </c>
      <c r="C11" s="30" t="s">
        <v>15</v>
      </c>
      <c r="D11" s="4"/>
      <c r="E11" s="42" t="s">
        <v>15</v>
      </c>
      <c r="F11" s="42"/>
      <c r="G11" s="10">
        <f t="shared" ref="G11:G13" si="1">(IF(D11&gt;1, "1", "0"))*1</f>
        <v>0</v>
      </c>
      <c r="H11" s="9">
        <f t="shared" ref="H11:H13" si="2">(IF(D11&gt;1, "1", "0"))*1</f>
        <v>0</v>
      </c>
      <c r="I11" s="9">
        <f t="shared" ref="I11:I13" si="3">(IF(D11&gt;2, "1", "0"))*1</f>
        <v>0</v>
      </c>
      <c r="J11" s="79">
        <f t="shared" si="0"/>
        <v>0</v>
      </c>
    </row>
    <row r="12" spans="1:11" x14ac:dyDescent="0.25">
      <c r="A12" s="181"/>
      <c r="B12" s="8" t="s">
        <v>88</v>
      </c>
      <c r="C12" s="30" t="s">
        <v>15</v>
      </c>
      <c r="D12" s="4"/>
      <c r="E12" s="42" t="s">
        <v>15</v>
      </c>
      <c r="F12" s="42"/>
      <c r="G12" s="10">
        <f t="shared" si="1"/>
        <v>0</v>
      </c>
      <c r="H12" s="9">
        <f t="shared" si="2"/>
        <v>0</v>
      </c>
      <c r="I12" s="9">
        <f t="shared" si="3"/>
        <v>0</v>
      </c>
      <c r="J12" s="79">
        <f t="shared" si="0"/>
        <v>0</v>
      </c>
    </row>
    <row r="13" spans="1:11" x14ac:dyDescent="0.25">
      <c r="A13" s="181"/>
      <c r="B13" s="8" t="s">
        <v>89</v>
      </c>
      <c r="C13" s="30" t="s">
        <v>15</v>
      </c>
      <c r="D13" s="4"/>
      <c r="E13" s="42" t="s">
        <v>15</v>
      </c>
      <c r="F13" s="42"/>
      <c r="G13" s="10">
        <f t="shared" si="1"/>
        <v>0</v>
      </c>
      <c r="H13" s="9">
        <f t="shared" si="2"/>
        <v>0</v>
      </c>
      <c r="I13" s="9">
        <f t="shared" si="3"/>
        <v>0</v>
      </c>
      <c r="J13" s="79">
        <f t="shared" si="0"/>
        <v>0</v>
      </c>
    </row>
    <row r="14" spans="1:11" x14ac:dyDescent="0.25">
      <c r="A14" s="181"/>
      <c r="B14" s="8" t="s">
        <v>90</v>
      </c>
      <c r="C14" s="30" t="s">
        <v>15</v>
      </c>
      <c r="D14" s="4"/>
      <c r="E14" s="42" t="s">
        <v>15</v>
      </c>
      <c r="F14" s="42"/>
      <c r="G14" s="10">
        <f>(IF(D14&gt;1, "1", "0"))*1</f>
        <v>0</v>
      </c>
      <c r="H14" s="9">
        <f>(IF(D14&gt;1, "1", "0"))*1</f>
        <v>0</v>
      </c>
      <c r="I14" s="9">
        <f>(IF(D14&gt;2, "1", "0"))*1</f>
        <v>0</v>
      </c>
      <c r="J14" s="79">
        <f t="shared" si="0"/>
        <v>0</v>
      </c>
    </row>
    <row r="15" spans="1:11" x14ac:dyDescent="0.25">
      <c r="A15" s="181"/>
      <c r="B15" s="8" t="s">
        <v>91</v>
      </c>
      <c r="C15" s="30" t="s">
        <v>15</v>
      </c>
      <c r="D15" s="4"/>
      <c r="E15" s="42" t="s">
        <v>15</v>
      </c>
      <c r="F15" s="42"/>
      <c r="G15" s="10">
        <f>(IF(D15&gt;1, "1", "0"))*1</f>
        <v>0</v>
      </c>
      <c r="H15" s="9">
        <f>(IF(D15&gt;1, "1", "0"))*1</f>
        <v>0</v>
      </c>
      <c r="I15" s="9">
        <f>(IF(D15&gt;2, "1", "0"))*1</f>
        <v>0</v>
      </c>
      <c r="J15" s="79">
        <f t="shared" si="0"/>
        <v>0</v>
      </c>
    </row>
    <row r="16" spans="1:11" x14ac:dyDescent="0.25">
      <c r="A16" s="181"/>
      <c r="B16" s="8" t="s">
        <v>92</v>
      </c>
      <c r="C16" s="30" t="s">
        <v>15</v>
      </c>
      <c r="D16" s="4"/>
      <c r="E16" s="42" t="s">
        <v>15</v>
      </c>
      <c r="F16" s="42"/>
      <c r="G16" s="10">
        <f>(IF(D16&gt;1, "1", "0"))*1</f>
        <v>0</v>
      </c>
      <c r="H16" s="9">
        <f>(IF(D16&gt;1, "1", "0"))*1</f>
        <v>0</v>
      </c>
      <c r="I16" s="9">
        <f>(IF(D16&gt;2, "1", "0"))*1</f>
        <v>0</v>
      </c>
      <c r="J16" s="79">
        <f t="shared" si="0"/>
        <v>0</v>
      </c>
    </row>
    <row r="17" spans="1:10" x14ac:dyDescent="0.25">
      <c r="A17" s="181"/>
      <c r="B17" s="8" t="s">
        <v>163</v>
      </c>
      <c r="C17" s="30" t="s">
        <v>15</v>
      </c>
      <c r="D17" s="4"/>
      <c r="E17" s="42" t="s">
        <v>15</v>
      </c>
      <c r="F17" s="42"/>
      <c r="G17" s="10">
        <f t="shared" ref="G17:G19" si="4">(IF(D17&gt;1, "1", "0"))*1</f>
        <v>0</v>
      </c>
      <c r="H17" s="9">
        <f t="shared" ref="H17:H19" si="5">(IF(D17&gt;1, "1", "0"))*1</f>
        <v>0</v>
      </c>
      <c r="I17" s="9">
        <f t="shared" ref="I17:I19" si="6">(IF(D17&gt;2, "1", "0"))*1</f>
        <v>0</v>
      </c>
      <c r="J17" s="79">
        <f t="shared" si="0"/>
        <v>0</v>
      </c>
    </row>
    <row r="18" spans="1:10" x14ac:dyDescent="0.25">
      <c r="A18" s="181"/>
      <c r="B18" s="8" t="s">
        <v>93</v>
      </c>
      <c r="C18" s="30" t="s">
        <v>15</v>
      </c>
      <c r="D18" s="4"/>
      <c r="E18" s="42" t="s">
        <v>15</v>
      </c>
      <c r="F18" s="42"/>
      <c r="G18" s="10">
        <f t="shared" si="4"/>
        <v>0</v>
      </c>
      <c r="H18" s="9">
        <f t="shared" si="5"/>
        <v>0</v>
      </c>
      <c r="I18" s="9">
        <f t="shared" si="6"/>
        <v>0</v>
      </c>
      <c r="J18" s="79">
        <f t="shared" si="0"/>
        <v>0</v>
      </c>
    </row>
    <row r="19" spans="1:10" x14ac:dyDescent="0.25">
      <c r="A19" s="181"/>
      <c r="B19" s="8" t="s">
        <v>94</v>
      </c>
      <c r="C19" s="30" t="s">
        <v>15</v>
      </c>
      <c r="D19" s="4"/>
      <c r="E19" s="42" t="s">
        <v>15</v>
      </c>
      <c r="F19" s="42"/>
      <c r="G19" s="10">
        <f t="shared" si="4"/>
        <v>0</v>
      </c>
      <c r="H19" s="9">
        <f t="shared" si="5"/>
        <v>0</v>
      </c>
      <c r="I19" s="9">
        <f t="shared" si="6"/>
        <v>0</v>
      </c>
      <c r="J19" s="79">
        <f t="shared" si="0"/>
        <v>0</v>
      </c>
    </row>
    <row r="20" spans="1:10" x14ac:dyDescent="0.25">
      <c r="A20" s="181"/>
      <c r="B20" s="8" t="s">
        <v>144</v>
      </c>
      <c r="C20" s="26"/>
      <c r="D20" s="4"/>
      <c r="E20" s="42" t="s">
        <v>15</v>
      </c>
      <c r="F20" s="42"/>
      <c r="G20" s="10">
        <f>(IF(D20&gt;1, "1", "0"))*C20</f>
        <v>0</v>
      </c>
      <c r="H20" s="9">
        <f>(IF(D20&gt;1, "1", "0"))*C20</f>
        <v>0</v>
      </c>
      <c r="I20" s="9">
        <f>(IF(D20&gt;2, "1", "0"))*C20</f>
        <v>0</v>
      </c>
      <c r="J20" s="79">
        <f t="shared" si="0"/>
        <v>0</v>
      </c>
    </row>
    <row r="21" spans="1:10" x14ac:dyDescent="0.25">
      <c r="A21" s="181"/>
      <c r="B21" s="8" t="s">
        <v>145</v>
      </c>
      <c r="C21" s="26"/>
      <c r="D21" s="4"/>
      <c r="E21" s="42" t="s">
        <v>15</v>
      </c>
      <c r="F21" s="42"/>
      <c r="G21" s="10">
        <f t="shared" ref="G21:G29" si="7">(IF(D21&gt;1, "1", "0"))*C21</f>
        <v>0</v>
      </c>
      <c r="H21" s="9">
        <f t="shared" ref="H21:H29" si="8">(IF(D21&gt;1, "1", "0"))*C21</f>
        <v>0</v>
      </c>
      <c r="I21" s="9">
        <f t="shared" ref="I21:I29" si="9">(IF(D21&gt;2, "1", "0"))*C21</f>
        <v>0</v>
      </c>
      <c r="J21" s="79">
        <f t="shared" si="0"/>
        <v>0</v>
      </c>
    </row>
    <row r="22" spans="1:10" x14ac:dyDescent="0.25">
      <c r="A22" s="181"/>
      <c r="B22" s="50" t="s">
        <v>146</v>
      </c>
      <c r="C22" s="26"/>
      <c r="D22" s="4"/>
      <c r="E22" s="42" t="s">
        <v>15</v>
      </c>
      <c r="F22" s="42"/>
      <c r="G22" s="10">
        <f t="shared" si="7"/>
        <v>0</v>
      </c>
      <c r="H22" s="9">
        <f t="shared" si="8"/>
        <v>0</v>
      </c>
      <c r="I22" s="9">
        <f t="shared" si="9"/>
        <v>0</v>
      </c>
      <c r="J22" s="79">
        <f t="shared" si="0"/>
        <v>0</v>
      </c>
    </row>
    <row r="23" spans="1:10" x14ac:dyDescent="0.25">
      <c r="A23" s="181"/>
      <c r="B23" s="8" t="s">
        <v>147</v>
      </c>
      <c r="C23" s="26"/>
      <c r="D23" s="4"/>
      <c r="E23" s="42" t="s">
        <v>15</v>
      </c>
      <c r="F23" s="42"/>
      <c r="G23" s="10">
        <f t="shared" si="7"/>
        <v>0</v>
      </c>
      <c r="H23" s="9">
        <f t="shared" si="8"/>
        <v>0</v>
      </c>
      <c r="I23" s="9">
        <f t="shared" si="9"/>
        <v>0</v>
      </c>
      <c r="J23" s="79">
        <f t="shared" si="0"/>
        <v>0</v>
      </c>
    </row>
    <row r="24" spans="1:10" x14ac:dyDescent="0.25">
      <c r="A24" s="181"/>
      <c r="B24" s="8" t="s">
        <v>148</v>
      </c>
      <c r="C24" s="26"/>
      <c r="D24" s="4"/>
      <c r="E24" s="42" t="s">
        <v>15</v>
      </c>
      <c r="F24" s="42"/>
      <c r="G24" s="10">
        <f t="shared" si="7"/>
        <v>0</v>
      </c>
      <c r="H24" s="9">
        <f t="shared" si="8"/>
        <v>0</v>
      </c>
      <c r="I24" s="9">
        <f t="shared" si="9"/>
        <v>0</v>
      </c>
      <c r="J24" s="79">
        <f t="shared" si="0"/>
        <v>0</v>
      </c>
    </row>
    <row r="25" spans="1:10" x14ac:dyDescent="0.25">
      <c r="A25" s="181"/>
      <c r="B25" s="8" t="s">
        <v>149</v>
      </c>
      <c r="C25" s="26"/>
      <c r="D25" s="4"/>
      <c r="E25" s="42" t="s">
        <v>15</v>
      </c>
      <c r="F25" s="42"/>
      <c r="G25" s="10">
        <f t="shared" si="7"/>
        <v>0</v>
      </c>
      <c r="H25" s="9">
        <f t="shared" si="8"/>
        <v>0</v>
      </c>
      <c r="I25" s="9">
        <f t="shared" si="9"/>
        <v>0</v>
      </c>
      <c r="J25" s="79">
        <f t="shared" si="0"/>
        <v>0</v>
      </c>
    </row>
    <row r="26" spans="1:10" x14ac:dyDescent="0.25">
      <c r="A26" s="181"/>
      <c r="B26" s="50" t="s">
        <v>150</v>
      </c>
      <c r="C26" s="26"/>
      <c r="D26" s="4"/>
      <c r="E26" s="42" t="s">
        <v>15</v>
      </c>
      <c r="F26" s="42"/>
      <c r="G26" s="10">
        <f t="shared" si="7"/>
        <v>0</v>
      </c>
      <c r="H26" s="9">
        <f t="shared" si="8"/>
        <v>0</v>
      </c>
      <c r="I26" s="9">
        <f t="shared" si="9"/>
        <v>0</v>
      </c>
      <c r="J26" s="79">
        <f t="shared" si="0"/>
        <v>0</v>
      </c>
    </row>
    <row r="27" spans="1:10" x14ac:dyDescent="0.25">
      <c r="A27" s="181"/>
      <c r="B27" s="8" t="s">
        <v>151</v>
      </c>
      <c r="C27" s="26"/>
      <c r="D27" s="4"/>
      <c r="E27" s="42" t="s">
        <v>15</v>
      </c>
      <c r="F27" s="42"/>
      <c r="G27" s="10">
        <f t="shared" si="7"/>
        <v>0</v>
      </c>
      <c r="H27" s="9">
        <f t="shared" si="8"/>
        <v>0</v>
      </c>
      <c r="I27" s="9">
        <f t="shared" si="9"/>
        <v>0</v>
      </c>
      <c r="J27" s="79">
        <f t="shared" si="0"/>
        <v>0</v>
      </c>
    </row>
    <row r="28" spans="1:10" x14ac:dyDescent="0.25">
      <c r="A28" s="181"/>
      <c r="B28" s="8" t="s">
        <v>152</v>
      </c>
      <c r="C28" s="26"/>
      <c r="D28" s="4"/>
      <c r="E28" s="42" t="s">
        <v>15</v>
      </c>
      <c r="F28" s="42"/>
      <c r="G28" s="10">
        <f t="shared" si="7"/>
        <v>0</v>
      </c>
      <c r="H28" s="9">
        <f t="shared" si="8"/>
        <v>0</v>
      </c>
      <c r="I28" s="9">
        <f t="shared" si="9"/>
        <v>0</v>
      </c>
      <c r="J28" s="79">
        <f t="shared" si="0"/>
        <v>0</v>
      </c>
    </row>
    <row r="29" spans="1:10" x14ac:dyDescent="0.25">
      <c r="A29" s="181"/>
      <c r="B29" s="8" t="s">
        <v>153</v>
      </c>
      <c r="C29" s="26"/>
      <c r="D29" s="4"/>
      <c r="E29" s="42" t="s">
        <v>15</v>
      </c>
      <c r="F29" s="42"/>
      <c r="G29" s="10">
        <f t="shared" si="7"/>
        <v>0</v>
      </c>
      <c r="H29" s="9">
        <f t="shared" si="8"/>
        <v>0</v>
      </c>
      <c r="I29" s="9">
        <f t="shared" si="9"/>
        <v>0</v>
      </c>
      <c r="J29" s="79">
        <f t="shared" si="0"/>
        <v>0</v>
      </c>
    </row>
    <row r="30" spans="1:10" x14ac:dyDescent="0.25">
      <c r="A30" s="181"/>
      <c r="B30" s="8" t="s">
        <v>74</v>
      </c>
      <c r="C30" s="26"/>
      <c r="D30" s="4"/>
      <c r="E30" s="42" t="s">
        <v>15</v>
      </c>
      <c r="F30" s="42"/>
      <c r="G30" s="10">
        <f t="shared" ref="G30:G72" si="10">(IF(D30&gt;1, "1", "0"))*C30</f>
        <v>0</v>
      </c>
      <c r="H30" s="9">
        <f t="shared" ref="H30:H72" si="11">(IF(D30&gt;1, "1", "0"))*C30</f>
        <v>0</v>
      </c>
      <c r="I30" s="9">
        <f t="shared" ref="I30:I72" si="12">(IF(D30&gt;2, "1", "0"))*C30</f>
        <v>0</v>
      </c>
      <c r="J30" s="79">
        <f t="shared" si="0"/>
        <v>0</v>
      </c>
    </row>
    <row r="31" spans="1:10" x14ac:dyDescent="0.25">
      <c r="A31" s="181"/>
      <c r="B31" s="8" t="s">
        <v>75</v>
      </c>
      <c r="C31" s="26"/>
      <c r="D31" s="4"/>
      <c r="E31" s="42" t="s">
        <v>15</v>
      </c>
      <c r="F31" s="42"/>
      <c r="G31" s="10">
        <f t="shared" si="10"/>
        <v>0</v>
      </c>
      <c r="H31" s="9">
        <f t="shared" si="11"/>
        <v>0</v>
      </c>
      <c r="I31" s="9">
        <f t="shared" si="12"/>
        <v>0</v>
      </c>
      <c r="J31" s="79">
        <f t="shared" si="0"/>
        <v>0</v>
      </c>
    </row>
    <row r="32" spans="1:10" x14ac:dyDescent="0.25">
      <c r="A32" s="178" t="s">
        <v>227</v>
      </c>
      <c r="B32" s="23" t="s">
        <v>225</v>
      </c>
      <c r="C32" s="26"/>
      <c r="D32" s="4"/>
      <c r="E32" s="42" t="s">
        <v>15</v>
      </c>
      <c r="F32" s="42"/>
      <c r="G32" s="10">
        <f t="shared" ref="G32:G33" si="13">(IF(D32&gt;1, "1", "0"))*C32</f>
        <v>0</v>
      </c>
      <c r="H32" s="9">
        <f t="shared" ref="H32:H33" si="14">(IF(D32&gt;1, "1", "0"))*C32</f>
        <v>0</v>
      </c>
      <c r="I32" s="9">
        <f t="shared" ref="I32:I33" si="15">(IF(D32&gt;2, "1", "0"))*C32</f>
        <v>0</v>
      </c>
      <c r="J32" s="79">
        <f t="shared" ref="J32:J33" si="16">F32</f>
        <v>0</v>
      </c>
    </row>
    <row r="33" spans="1:10" ht="27.75" customHeight="1" x14ac:dyDescent="0.25">
      <c r="A33" s="179"/>
      <c r="B33" s="23" t="s">
        <v>226</v>
      </c>
      <c r="C33" s="26"/>
      <c r="D33" s="4"/>
      <c r="E33" s="42" t="s">
        <v>15</v>
      </c>
      <c r="F33" s="42"/>
      <c r="G33" s="10">
        <f t="shared" si="13"/>
        <v>0</v>
      </c>
      <c r="H33" s="9">
        <f t="shared" si="14"/>
        <v>0</v>
      </c>
      <c r="I33" s="9">
        <f t="shared" si="15"/>
        <v>0</v>
      </c>
      <c r="J33" s="79">
        <f t="shared" si="16"/>
        <v>0</v>
      </c>
    </row>
    <row r="34" spans="1:10" x14ac:dyDescent="0.25">
      <c r="A34" s="201" t="s">
        <v>249</v>
      </c>
      <c r="B34" s="23" t="s">
        <v>250</v>
      </c>
      <c r="C34" s="26"/>
      <c r="D34" s="4"/>
      <c r="E34" s="42" t="s">
        <v>15</v>
      </c>
      <c r="F34" s="42"/>
      <c r="G34" s="10">
        <f t="shared" ref="G34:G35" si="17">(IF(D34&gt;1, "1", "0"))*C34</f>
        <v>0</v>
      </c>
      <c r="H34" s="9">
        <f t="shared" ref="H34:H35" si="18">(IF(D34&gt;1, "1", "0"))*C34</f>
        <v>0</v>
      </c>
      <c r="I34" s="9">
        <f t="shared" ref="I34:I35" si="19">(IF(D34&gt;2, "1", "0"))*C34</f>
        <v>0</v>
      </c>
      <c r="J34" s="79">
        <f t="shared" ref="J34:J35" si="20">F34</f>
        <v>0</v>
      </c>
    </row>
    <row r="35" spans="1:10" x14ac:dyDescent="0.25">
      <c r="A35" s="202"/>
      <c r="B35" s="23" t="s">
        <v>251</v>
      </c>
      <c r="C35" s="26"/>
      <c r="D35" s="4"/>
      <c r="E35" s="42" t="s">
        <v>15</v>
      </c>
      <c r="F35" s="42"/>
      <c r="G35" s="10">
        <f t="shared" si="17"/>
        <v>0</v>
      </c>
      <c r="H35" s="9">
        <f t="shared" si="18"/>
        <v>0</v>
      </c>
      <c r="I35" s="9">
        <f t="shared" si="19"/>
        <v>0</v>
      </c>
      <c r="J35" s="79">
        <f t="shared" si="20"/>
        <v>0</v>
      </c>
    </row>
    <row r="36" spans="1:10" ht="16.5" customHeight="1" x14ac:dyDescent="0.25">
      <c r="A36" s="187" t="s">
        <v>199</v>
      </c>
      <c r="B36" s="8" t="s">
        <v>39</v>
      </c>
      <c r="C36" s="26"/>
      <c r="D36" s="4"/>
      <c r="E36" s="42" t="s">
        <v>15</v>
      </c>
      <c r="F36" s="42"/>
      <c r="G36" s="10">
        <f t="shared" si="10"/>
        <v>0</v>
      </c>
      <c r="H36" s="9">
        <f t="shared" si="11"/>
        <v>0</v>
      </c>
      <c r="I36" s="9">
        <f t="shared" si="12"/>
        <v>0</v>
      </c>
      <c r="J36" s="79">
        <f t="shared" si="0"/>
        <v>0</v>
      </c>
    </row>
    <row r="37" spans="1:10" x14ac:dyDescent="0.25">
      <c r="A37" s="187"/>
      <c r="B37" s="8" t="s">
        <v>40</v>
      </c>
      <c r="C37" s="26"/>
      <c r="D37" s="4"/>
      <c r="E37" s="42" t="s">
        <v>15</v>
      </c>
      <c r="F37" s="42"/>
      <c r="G37" s="10">
        <f t="shared" si="10"/>
        <v>0</v>
      </c>
      <c r="H37" s="9">
        <f t="shared" si="11"/>
        <v>0</v>
      </c>
      <c r="I37" s="9">
        <f t="shared" si="12"/>
        <v>0</v>
      </c>
      <c r="J37" s="79">
        <f t="shared" si="0"/>
        <v>0</v>
      </c>
    </row>
    <row r="38" spans="1:10" x14ac:dyDescent="0.25">
      <c r="A38" s="187"/>
      <c r="B38" s="8" t="s">
        <v>41</v>
      </c>
      <c r="C38" s="26"/>
      <c r="D38" s="4"/>
      <c r="E38" s="42" t="s">
        <v>15</v>
      </c>
      <c r="F38" s="42"/>
      <c r="G38" s="10">
        <f t="shared" si="10"/>
        <v>0</v>
      </c>
      <c r="H38" s="9">
        <f t="shared" si="11"/>
        <v>0</v>
      </c>
      <c r="I38" s="9">
        <f t="shared" si="12"/>
        <v>0</v>
      </c>
      <c r="J38" s="79">
        <f t="shared" si="0"/>
        <v>0</v>
      </c>
    </row>
    <row r="39" spans="1:10" x14ac:dyDescent="0.25">
      <c r="A39" s="187"/>
      <c r="B39" s="8" t="s">
        <v>42</v>
      </c>
      <c r="C39" s="26"/>
      <c r="D39" s="4"/>
      <c r="E39" s="42" t="s">
        <v>15</v>
      </c>
      <c r="F39" s="42"/>
      <c r="G39" s="10">
        <f t="shared" ref="G39" si="21">(IF(D39&gt;1, "1", "0"))*C39</f>
        <v>0</v>
      </c>
      <c r="H39" s="9">
        <f t="shared" ref="H39" si="22">(IF(D39&gt;1, "1", "0"))*C39</f>
        <v>0</v>
      </c>
      <c r="I39" s="9">
        <f t="shared" ref="I39" si="23">(IF(D39&gt;2, "1", "0"))*C39</f>
        <v>0</v>
      </c>
      <c r="J39" s="79">
        <f t="shared" ref="J39" si="24">F39</f>
        <v>0</v>
      </c>
    </row>
    <row r="40" spans="1:10" x14ac:dyDescent="0.25">
      <c r="A40" s="187"/>
      <c r="B40" s="8" t="s">
        <v>232</v>
      </c>
      <c r="C40" s="26"/>
      <c r="D40" s="4"/>
      <c r="E40" s="42" t="s">
        <v>15</v>
      </c>
      <c r="F40" s="42"/>
      <c r="G40" s="10">
        <f t="shared" si="10"/>
        <v>0</v>
      </c>
      <c r="H40" s="9">
        <f t="shared" si="11"/>
        <v>0</v>
      </c>
      <c r="I40" s="9">
        <f t="shared" si="12"/>
        <v>0</v>
      </c>
      <c r="J40" s="79">
        <f t="shared" si="0"/>
        <v>0</v>
      </c>
    </row>
    <row r="41" spans="1:10" x14ac:dyDescent="0.25">
      <c r="A41" s="184" t="s">
        <v>198</v>
      </c>
      <c r="B41" s="8" t="s">
        <v>44</v>
      </c>
      <c r="C41" s="26"/>
      <c r="D41" s="4"/>
      <c r="E41" s="42" t="s">
        <v>15</v>
      </c>
      <c r="F41" s="42"/>
      <c r="G41" s="10">
        <f t="shared" si="10"/>
        <v>0</v>
      </c>
      <c r="H41" s="9">
        <f t="shared" si="11"/>
        <v>0</v>
      </c>
      <c r="I41" s="9">
        <f t="shared" si="12"/>
        <v>0</v>
      </c>
      <c r="J41" s="79">
        <f t="shared" si="0"/>
        <v>0</v>
      </c>
    </row>
    <row r="42" spans="1:10" x14ac:dyDescent="0.25">
      <c r="A42" s="185"/>
      <c r="B42" s="8" t="s">
        <v>45</v>
      </c>
      <c r="C42" s="26"/>
      <c r="D42" s="4"/>
      <c r="E42" s="42" t="s">
        <v>15</v>
      </c>
      <c r="F42" s="42"/>
      <c r="G42" s="10">
        <f t="shared" si="10"/>
        <v>0</v>
      </c>
      <c r="H42" s="9">
        <f t="shared" si="11"/>
        <v>0</v>
      </c>
      <c r="I42" s="9">
        <f t="shared" si="12"/>
        <v>0</v>
      </c>
      <c r="J42" s="79">
        <f t="shared" si="0"/>
        <v>0</v>
      </c>
    </row>
    <row r="43" spans="1:10" x14ac:dyDescent="0.25">
      <c r="A43" s="185"/>
      <c r="B43" s="8" t="s">
        <v>46</v>
      </c>
      <c r="C43" s="26"/>
      <c r="D43" s="4"/>
      <c r="E43" s="42" t="s">
        <v>15</v>
      </c>
      <c r="F43" s="42"/>
      <c r="G43" s="10">
        <f t="shared" si="10"/>
        <v>0</v>
      </c>
      <c r="H43" s="9">
        <f t="shared" si="11"/>
        <v>0</v>
      </c>
      <c r="I43" s="9">
        <f t="shared" si="12"/>
        <v>0</v>
      </c>
      <c r="J43" s="79">
        <f t="shared" si="0"/>
        <v>0</v>
      </c>
    </row>
    <row r="44" spans="1:10" x14ac:dyDescent="0.25">
      <c r="A44" s="185"/>
      <c r="B44" s="8" t="s">
        <v>47</v>
      </c>
      <c r="C44" s="26"/>
      <c r="D44" s="4"/>
      <c r="E44" s="42" t="s">
        <v>15</v>
      </c>
      <c r="F44" s="42"/>
      <c r="G44" s="10">
        <f t="shared" si="10"/>
        <v>0</v>
      </c>
      <c r="H44" s="9">
        <f t="shared" si="11"/>
        <v>0</v>
      </c>
      <c r="I44" s="9">
        <f t="shared" si="12"/>
        <v>0</v>
      </c>
      <c r="J44" s="79">
        <f t="shared" si="0"/>
        <v>0</v>
      </c>
    </row>
    <row r="45" spans="1:10" x14ac:dyDescent="0.25">
      <c r="A45" s="185"/>
      <c r="B45" s="50" t="s">
        <v>233</v>
      </c>
      <c r="C45" s="26"/>
      <c r="D45" s="4"/>
      <c r="E45" s="42" t="s">
        <v>15</v>
      </c>
      <c r="F45" s="42"/>
      <c r="G45" s="10">
        <f t="shared" si="10"/>
        <v>0</v>
      </c>
      <c r="H45" s="9">
        <f t="shared" si="11"/>
        <v>0</v>
      </c>
      <c r="I45" s="9">
        <f t="shared" si="12"/>
        <v>0</v>
      </c>
      <c r="J45" s="79">
        <f t="shared" si="0"/>
        <v>0</v>
      </c>
    </row>
    <row r="46" spans="1:10" x14ac:dyDescent="0.25">
      <c r="A46" s="186" t="s">
        <v>234</v>
      </c>
      <c r="B46" s="8" t="s">
        <v>235</v>
      </c>
      <c r="C46" s="26"/>
      <c r="D46" s="4"/>
      <c r="E46" s="42" t="s">
        <v>15</v>
      </c>
      <c r="F46" s="42"/>
      <c r="G46" s="10">
        <f t="shared" si="10"/>
        <v>0</v>
      </c>
      <c r="H46" s="9">
        <f t="shared" si="11"/>
        <v>0</v>
      </c>
      <c r="I46" s="9">
        <f t="shared" si="12"/>
        <v>0</v>
      </c>
      <c r="J46" s="79">
        <f t="shared" si="0"/>
        <v>0</v>
      </c>
    </row>
    <row r="47" spans="1:10" x14ac:dyDescent="0.25">
      <c r="A47" s="186"/>
      <c r="B47" s="8" t="s">
        <v>236</v>
      </c>
      <c r="C47" s="26"/>
      <c r="D47" s="4"/>
      <c r="E47" s="42" t="s">
        <v>15</v>
      </c>
      <c r="F47" s="42"/>
      <c r="G47" s="10">
        <f t="shared" si="10"/>
        <v>0</v>
      </c>
      <c r="H47" s="9">
        <f t="shared" si="11"/>
        <v>0</v>
      </c>
      <c r="I47" s="9">
        <f t="shared" si="12"/>
        <v>0</v>
      </c>
      <c r="J47" s="79">
        <f t="shared" si="0"/>
        <v>0</v>
      </c>
    </row>
    <row r="48" spans="1:10" x14ac:dyDescent="0.25">
      <c r="A48" s="186"/>
      <c r="B48" s="8" t="s">
        <v>238</v>
      </c>
      <c r="C48" s="26"/>
      <c r="D48" s="4"/>
      <c r="E48" s="42" t="s">
        <v>15</v>
      </c>
      <c r="F48" s="42"/>
      <c r="G48" s="10">
        <f t="shared" ref="G48" si="25">(IF(D48&gt;1, "1", "0"))*C48</f>
        <v>0</v>
      </c>
      <c r="H48" s="9">
        <f t="shared" ref="H48" si="26">(IF(D48&gt;1, "1", "0"))*C48</f>
        <v>0</v>
      </c>
      <c r="I48" s="9">
        <f t="shared" ref="I48" si="27">(IF(D48&gt;2, "1", "0"))*C48</f>
        <v>0</v>
      </c>
      <c r="J48" s="79">
        <f t="shared" ref="J48" si="28">F48</f>
        <v>0</v>
      </c>
    </row>
    <row r="49" spans="1:10" x14ac:dyDescent="0.25">
      <c r="A49" s="186"/>
      <c r="B49" s="8" t="s">
        <v>237</v>
      </c>
      <c r="C49" s="26"/>
      <c r="D49" s="4"/>
      <c r="E49" s="42" t="s">
        <v>15</v>
      </c>
      <c r="F49" s="42"/>
      <c r="G49" s="10">
        <f t="shared" si="10"/>
        <v>0</v>
      </c>
      <c r="H49" s="9">
        <f t="shared" si="11"/>
        <v>0</v>
      </c>
      <c r="I49" s="9">
        <f t="shared" si="12"/>
        <v>0</v>
      </c>
      <c r="J49" s="79">
        <f t="shared" si="0"/>
        <v>0</v>
      </c>
    </row>
    <row r="50" spans="1:10" x14ac:dyDescent="0.25">
      <c r="A50" s="188" t="s">
        <v>111</v>
      </c>
      <c r="B50" s="8" t="s">
        <v>239</v>
      </c>
      <c r="C50" s="26"/>
      <c r="D50" s="4"/>
      <c r="E50" s="4">
        <v>2</v>
      </c>
      <c r="F50" s="4"/>
      <c r="G50" s="10">
        <f t="shared" ref="G50:G58" si="29">(IF(D50&gt;1, "1", "0"))*C50*E50</f>
        <v>0</v>
      </c>
      <c r="H50" s="9">
        <f t="shared" ref="H50:H58" si="30">(IF(D50&gt;1, "1", "0"))*C50*E50</f>
        <v>0</v>
      </c>
      <c r="I50" s="9">
        <f t="shared" ref="I50:I58" si="31">(IF(D50&gt;2, "1", "0"))*C50*E50</f>
        <v>0</v>
      </c>
      <c r="J50" s="79">
        <f t="shared" si="0"/>
        <v>0</v>
      </c>
    </row>
    <row r="51" spans="1:10" x14ac:dyDescent="0.25">
      <c r="A51" s="188"/>
      <c r="B51" s="8" t="s">
        <v>240</v>
      </c>
      <c r="C51" s="26"/>
      <c r="D51" s="4"/>
      <c r="E51" s="4">
        <v>2</v>
      </c>
      <c r="F51" s="4"/>
      <c r="G51" s="10">
        <f t="shared" si="29"/>
        <v>0</v>
      </c>
      <c r="H51" s="9">
        <f t="shared" si="30"/>
        <v>0</v>
      </c>
      <c r="I51" s="9">
        <f t="shared" si="31"/>
        <v>0</v>
      </c>
      <c r="J51" s="79">
        <f t="shared" si="0"/>
        <v>0</v>
      </c>
    </row>
    <row r="52" spans="1:10" x14ac:dyDescent="0.25">
      <c r="A52" s="188"/>
      <c r="B52" s="8" t="s">
        <v>241</v>
      </c>
      <c r="C52" s="26"/>
      <c r="D52" s="4"/>
      <c r="E52" s="4">
        <v>2</v>
      </c>
      <c r="F52" s="4"/>
      <c r="G52" s="10">
        <f t="shared" si="29"/>
        <v>0</v>
      </c>
      <c r="H52" s="9">
        <f t="shared" si="30"/>
        <v>0</v>
      </c>
      <c r="I52" s="9">
        <f t="shared" si="31"/>
        <v>0</v>
      </c>
      <c r="J52" s="79">
        <f t="shared" si="0"/>
        <v>0</v>
      </c>
    </row>
    <row r="53" spans="1:10" x14ac:dyDescent="0.25">
      <c r="A53" s="188"/>
      <c r="B53" s="8" t="s">
        <v>242</v>
      </c>
      <c r="C53" s="26"/>
      <c r="D53" s="4"/>
      <c r="E53" s="4">
        <v>2</v>
      </c>
      <c r="F53" s="4"/>
      <c r="G53" s="10">
        <f t="shared" si="29"/>
        <v>0</v>
      </c>
      <c r="H53" s="9">
        <f t="shared" si="30"/>
        <v>0</v>
      </c>
      <c r="I53" s="9">
        <f t="shared" si="31"/>
        <v>0</v>
      </c>
      <c r="J53" s="79">
        <f t="shared" si="0"/>
        <v>0</v>
      </c>
    </row>
    <row r="54" spans="1:10" x14ac:dyDescent="0.25">
      <c r="A54" s="188"/>
      <c r="B54" s="8" t="s">
        <v>131</v>
      </c>
      <c r="C54" s="26"/>
      <c r="D54" s="4"/>
      <c r="E54" s="4">
        <v>2</v>
      </c>
      <c r="F54" s="4"/>
      <c r="G54" s="10">
        <f t="shared" ref="G54:G55" si="32">(IF(D54&gt;1, "1", "0"))*C54*E54</f>
        <v>0</v>
      </c>
      <c r="H54" s="9">
        <f t="shared" ref="H54:H55" si="33">(IF(D54&gt;1, "1", "0"))*C54*E54</f>
        <v>0</v>
      </c>
      <c r="I54" s="9">
        <f t="shared" ref="I54:I55" si="34">(IF(D54&gt;2, "1", "0"))*C54*E54</f>
        <v>0</v>
      </c>
      <c r="J54" s="79">
        <f t="shared" si="0"/>
        <v>0</v>
      </c>
    </row>
    <row r="55" spans="1:10" x14ac:dyDescent="0.25">
      <c r="A55" s="188"/>
      <c r="B55" s="8" t="s">
        <v>154</v>
      </c>
      <c r="C55" s="26"/>
      <c r="D55" s="4"/>
      <c r="E55" s="4">
        <v>2</v>
      </c>
      <c r="F55" s="4"/>
      <c r="G55" s="10">
        <f t="shared" si="32"/>
        <v>0</v>
      </c>
      <c r="H55" s="9">
        <f t="shared" si="33"/>
        <v>0</v>
      </c>
      <c r="I55" s="9">
        <f t="shared" si="34"/>
        <v>0</v>
      </c>
      <c r="J55" s="79">
        <f t="shared" si="0"/>
        <v>0</v>
      </c>
    </row>
    <row r="56" spans="1:10" x14ac:dyDescent="0.25">
      <c r="A56" s="188"/>
      <c r="B56" s="8" t="s">
        <v>5</v>
      </c>
      <c r="C56" s="26"/>
      <c r="D56" s="4"/>
      <c r="E56" s="4">
        <v>2</v>
      </c>
      <c r="F56" s="4"/>
      <c r="G56" s="10">
        <f t="shared" si="29"/>
        <v>0</v>
      </c>
      <c r="H56" s="9">
        <f t="shared" si="30"/>
        <v>0</v>
      </c>
      <c r="I56" s="9">
        <f t="shared" si="31"/>
        <v>0</v>
      </c>
      <c r="J56" s="79">
        <f t="shared" si="0"/>
        <v>0</v>
      </c>
    </row>
    <row r="57" spans="1:10" x14ac:dyDescent="0.25">
      <c r="A57" s="188"/>
      <c r="B57" s="8" t="s">
        <v>67</v>
      </c>
      <c r="C57" s="26"/>
      <c r="D57" s="4"/>
      <c r="E57" s="4">
        <v>2</v>
      </c>
      <c r="F57" s="4"/>
      <c r="G57" s="10">
        <f t="shared" si="29"/>
        <v>0</v>
      </c>
      <c r="H57" s="9">
        <f t="shared" si="30"/>
        <v>0</v>
      </c>
      <c r="I57" s="9">
        <f t="shared" si="31"/>
        <v>0</v>
      </c>
      <c r="J57" s="79">
        <f t="shared" si="0"/>
        <v>0</v>
      </c>
    </row>
    <row r="58" spans="1:10" ht="21" customHeight="1" x14ac:dyDescent="0.25">
      <c r="A58" s="200" t="s">
        <v>112</v>
      </c>
      <c r="B58" s="8" t="s">
        <v>68</v>
      </c>
      <c r="C58" s="26"/>
      <c r="D58" s="4"/>
      <c r="E58" s="4">
        <v>2</v>
      </c>
      <c r="F58" s="4"/>
      <c r="G58" s="10">
        <f t="shared" si="29"/>
        <v>0</v>
      </c>
      <c r="H58" s="9">
        <f t="shared" si="30"/>
        <v>0</v>
      </c>
      <c r="I58" s="9">
        <f t="shared" si="31"/>
        <v>0</v>
      </c>
      <c r="J58" s="79">
        <f t="shared" si="0"/>
        <v>0</v>
      </c>
    </row>
    <row r="59" spans="1:10" ht="21" customHeight="1" x14ac:dyDescent="0.25">
      <c r="A59" s="200"/>
      <c r="B59" s="8" t="s">
        <v>243</v>
      </c>
      <c r="C59" s="26"/>
      <c r="D59" s="4"/>
      <c r="E59" s="4">
        <v>2</v>
      </c>
      <c r="F59" s="4"/>
      <c r="G59" s="10">
        <f t="shared" ref="G59" si="35">(IF(D59&gt;1, "1", "0"))*C59*E59</f>
        <v>0</v>
      </c>
      <c r="H59" s="9">
        <f t="shared" ref="H59" si="36">(IF(D59&gt;1, "1", "0"))*C59*E59</f>
        <v>0</v>
      </c>
      <c r="I59" s="9">
        <f t="shared" ref="I59" si="37">(IF(D59&gt;2, "1", "0"))*C59*E59</f>
        <v>0</v>
      </c>
      <c r="J59" s="79">
        <f t="shared" ref="J59" si="38">F59</f>
        <v>0</v>
      </c>
    </row>
    <row r="60" spans="1:10" x14ac:dyDescent="0.25">
      <c r="A60" s="189" t="s">
        <v>113</v>
      </c>
      <c r="B60" s="8" t="s">
        <v>37</v>
      </c>
      <c r="C60" s="26"/>
      <c r="D60" s="4"/>
      <c r="E60" s="42" t="s">
        <v>15</v>
      </c>
      <c r="F60" s="42"/>
      <c r="G60" s="10">
        <f>(IF(D60&gt;1, "1", "0"))*C60</f>
        <v>0</v>
      </c>
      <c r="H60" s="9">
        <f>(IF(D60&gt;1, "1", "0"))*C60</f>
        <v>0</v>
      </c>
      <c r="I60" s="9">
        <f>(IF(D60&gt;2, "1", "0"))*C60</f>
        <v>0</v>
      </c>
      <c r="J60" s="79">
        <f t="shared" si="0"/>
        <v>0</v>
      </c>
    </row>
    <row r="61" spans="1:10" x14ac:dyDescent="0.25">
      <c r="A61" s="189"/>
      <c r="B61" s="8" t="s">
        <v>38</v>
      </c>
      <c r="C61" s="26"/>
      <c r="D61" s="4"/>
      <c r="E61" s="42" t="s">
        <v>15</v>
      </c>
      <c r="F61" s="42"/>
      <c r="G61" s="10">
        <f t="shared" ref="G61:G65" si="39">(IF(D61&gt;1, "1", "0"))*C61</f>
        <v>0</v>
      </c>
      <c r="H61" s="9">
        <f t="shared" ref="H61:H65" si="40">(IF(D61&gt;1, "1", "0"))*C61</f>
        <v>0</v>
      </c>
      <c r="I61" s="9">
        <f t="shared" ref="I61:I65" si="41">(IF(D61&gt;2, "1", "0"))*C61</f>
        <v>0</v>
      </c>
      <c r="J61" s="79">
        <f t="shared" ref="J61:J65" si="42">F61</f>
        <v>0</v>
      </c>
    </row>
    <row r="62" spans="1:10" x14ac:dyDescent="0.25">
      <c r="A62" s="189"/>
      <c r="B62" s="8" t="s">
        <v>244</v>
      </c>
      <c r="C62" s="26"/>
      <c r="D62" s="4"/>
      <c r="E62" s="42" t="s">
        <v>15</v>
      </c>
      <c r="F62" s="42"/>
      <c r="G62" s="10">
        <f t="shared" si="39"/>
        <v>0</v>
      </c>
      <c r="H62" s="9">
        <f t="shared" si="40"/>
        <v>0</v>
      </c>
      <c r="I62" s="9">
        <f t="shared" si="41"/>
        <v>0</v>
      </c>
      <c r="J62" s="79">
        <f t="shared" si="42"/>
        <v>0</v>
      </c>
    </row>
    <row r="63" spans="1:10" x14ac:dyDescent="0.25">
      <c r="A63" s="189"/>
      <c r="B63" s="8" t="s">
        <v>245</v>
      </c>
      <c r="C63" s="26"/>
      <c r="D63" s="4"/>
      <c r="E63" s="42" t="s">
        <v>15</v>
      </c>
      <c r="F63" s="42"/>
      <c r="G63" s="10">
        <f t="shared" si="39"/>
        <v>0</v>
      </c>
      <c r="H63" s="9">
        <f t="shared" si="40"/>
        <v>0</v>
      </c>
      <c r="I63" s="9">
        <f t="shared" si="41"/>
        <v>0</v>
      </c>
      <c r="J63" s="79">
        <f t="shared" si="42"/>
        <v>0</v>
      </c>
    </row>
    <row r="64" spans="1:10" x14ac:dyDescent="0.25">
      <c r="A64" s="189"/>
      <c r="B64" s="8" t="s">
        <v>246</v>
      </c>
      <c r="C64" s="26"/>
      <c r="D64" s="4"/>
      <c r="E64" s="42" t="s">
        <v>15</v>
      </c>
      <c r="F64" s="42"/>
      <c r="G64" s="10">
        <f t="shared" si="39"/>
        <v>0</v>
      </c>
      <c r="H64" s="9">
        <f t="shared" si="40"/>
        <v>0</v>
      </c>
      <c r="I64" s="9">
        <f t="shared" si="41"/>
        <v>0</v>
      </c>
      <c r="J64" s="79">
        <f t="shared" si="42"/>
        <v>0</v>
      </c>
    </row>
    <row r="65" spans="1:10" x14ac:dyDescent="0.25">
      <c r="A65" s="189"/>
      <c r="B65" s="8" t="s">
        <v>247</v>
      </c>
      <c r="C65" s="26"/>
      <c r="D65" s="4"/>
      <c r="E65" s="42" t="s">
        <v>15</v>
      </c>
      <c r="F65" s="42"/>
      <c r="G65" s="10">
        <f t="shared" si="39"/>
        <v>0</v>
      </c>
      <c r="H65" s="9">
        <f t="shared" si="40"/>
        <v>0</v>
      </c>
      <c r="I65" s="9">
        <f t="shared" si="41"/>
        <v>0</v>
      </c>
      <c r="J65" s="79">
        <f t="shared" si="42"/>
        <v>0</v>
      </c>
    </row>
    <row r="66" spans="1:10" x14ac:dyDescent="0.25">
      <c r="A66" s="189"/>
      <c r="B66" s="8" t="s">
        <v>248</v>
      </c>
      <c r="C66" s="26"/>
      <c r="D66" s="4"/>
      <c r="E66" s="42" t="s">
        <v>15</v>
      </c>
      <c r="F66" s="42"/>
      <c r="G66" s="10">
        <f>(IF(D66&gt;1, "1", "0"))*C66</f>
        <v>0</v>
      </c>
      <c r="H66" s="9">
        <f>(IF(D66&gt;1, "1", "0"))*C66</f>
        <v>0</v>
      </c>
      <c r="I66" s="9">
        <f>(IF(D66&gt;2, "1", "0"))*C66</f>
        <v>0</v>
      </c>
      <c r="J66" s="79">
        <f t="shared" si="0"/>
        <v>0</v>
      </c>
    </row>
    <row r="67" spans="1:10" x14ac:dyDescent="0.25">
      <c r="A67" s="175" t="s">
        <v>114</v>
      </c>
      <c r="B67" s="34" t="s">
        <v>133</v>
      </c>
      <c r="C67" s="27"/>
      <c r="D67" s="24"/>
      <c r="E67" s="42" t="s">
        <v>15</v>
      </c>
      <c r="F67" s="42"/>
      <c r="G67" s="10">
        <f t="shared" si="10"/>
        <v>0</v>
      </c>
      <c r="H67" s="9">
        <f t="shared" si="11"/>
        <v>0</v>
      </c>
      <c r="I67" s="9">
        <f t="shared" si="12"/>
        <v>0</v>
      </c>
      <c r="J67" s="79">
        <f t="shared" si="0"/>
        <v>0</v>
      </c>
    </row>
    <row r="68" spans="1:10" x14ac:dyDescent="0.25">
      <c r="A68" s="175"/>
      <c r="B68" s="34" t="s">
        <v>134</v>
      </c>
      <c r="C68" s="27"/>
      <c r="D68" s="24"/>
      <c r="E68" s="42" t="s">
        <v>15</v>
      </c>
      <c r="F68" s="42"/>
      <c r="G68" s="10">
        <f t="shared" si="10"/>
        <v>0</v>
      </c>
      <c r="H68" s="9">
        <f t="shared" si="11"/>
        <v>0</v>
      </c>
      <c r="I68" s="9">
        <f t="shared" si="12"/>
        <v>0</v>
      </c>
      <c r="J68" s="79">
        <f t="shared" si="0"/>
        <v>0</v>
      </c>
    </row>
    <row r="69" spans="1:10" x14ac:dyDescent="0.25">
      <c r="A69" s="175"/>
      <c r="B69" s="23" t="s">
        <v>216</v>
      </c>
      <c r="C69" s="27"/>
      <c r="D69" s="24"/>
      <c r="E69" s="42" t="s">
        <v>15</v>
      </c>
      <c r="F69" s="42"/>
      <c r="G69" s="10">
        <f t="shared" si="10"/>
        <v>0</v>
      </c>
      <c r="H69" s="9">
        <f t="shared" si="11"/>
        <v>0</v>
      </c>
      <c r="I69" s="9">
        <f t="shared" si="12"/>
        <v>0</v>
      </c>
      <c r="J69" s="79">
        <f t="shared" si="0"/>
        <v>0</v>
      </c>
    </row>
    <row r="70" spans="1:10" x14ac:dyDescent="0.25">
      <c r="A70" s="175"/>
      <c r="B70" s="23" t="s">
        <v>217</v>
      </c>
      <c r="C70" s="27"/>
      <c r="D70" s="24"/>
      <c r="E70" s="42" t="s">
        <v>15</v>
      </c>
      <c r="F70" s="42"/>
      <c r="G70" s="10">
        <f t="shared" si="10"/>
        <v>0</v>
      </c>
      <c r="H70" s="9">
        <f t="shared" si="11"/>
        <v>0</v>
      </c>
      <c r="I70" s="9">
        <f t="shared" si="12"/>
        <v>0</v>
      </c>
      <c r="J70" s="79">
        <f t="shared" si="0"/>
        <v>0</v>
      </c>
    </row>
    <row r="71" spans="1:10" ht="15" customHeight="1" x14ac:dyDescent="0.25">
      <c r="A71" s="175"/>
      <c r="B71" s="23" t="s">
        <v>218</v>
      </c>
      <c r="C71" s="27"/>
      <c r="D71" s="24"/>
      <c r="E71" s="42" t="s">
        <v>15</v>
      </c>
      <c r="F71" s="42"/>
      <c r="G71" s="10">
        <f t="shared" si="10"/>
        <v>0</v>
      </c>
      <c r="H71" s="9">
        <f t="shared" si="11"/>
        <v>0</v>
      </c>
      <c r="I71" s="9">
        <f t="shared" si="12"/>
        <v>0</v>
      </c>
      <c r="J71" s="79">
        <f t="shared" si="0"/>
        <v>0</v>
      </c>
    </row>
    <row r="72" spans="1:10" ht="15" customHeight="1" x14ac:dyDescent="0.25">
      <c r="A72" s="175"/>
      <c r="B72" s="23" t="s">
        <v>135</v>
      </c>
      <c r="C72" s="27"/>
      <c r="D72" s="24"/>
      <c r="E72" s="42" t="s">
        <v>15</v>
      </c>
      <c r="F72" s="42"/>
      <c r="G72" s="10">
        <f t="shared" si="10"/>
        <v>0</v>
      </c>
      <c r="H72" s="9">
        <f t="shared" si="11"/>
        <v>0</v>
      </c>
      <c r="I72" s="9">
        <f t="shared" si="12"/>
        <v>0</v>
      </c>
      <c r="J72" s="79">
        <f t="shared" si="0"/>
        <v>0</v>
      </c>
    </row>
    <row r="73" spans="1:10" x14ac:dyDescent="0.25">
      <c r="A73" s="177" t="s">
        <v>116</v>
      </c>
      <c r="B73" s="23" t="s">
        <v>136</v>
      </c>
      <c r="C73" s="27"/>
      <c r="D73" s="24"/>
      <c r="E73" s="24">
        <v>4</v>
      </c>
      <c r="F73" s="24"/>
      <c r="G73" s="10">
        <f t="shared" ref="G73:G74" si="43">(IF(D73&gt;1, "1", "0"))*C73*E73</f>
        <v>0</v>
      </c>
      <c r="H73" s="10">
        <f t="shared" ref="H73:H74" si="44">(IF(D73&gt;1, "1", "0"))*C73*E73</f>
        <v>0</v>
      </c>
      <c r="I73" s="10">
        <f t="shared" ref="I73:I74" si="45">(IF(D73&gt;2, "1", "0"))*C73*E73</f>
        <v>0</v>
      </c>
      <c r="J73" s="79">
        <f t="shared" si="0"/>
        <v>0</v>
      </c>
    </row>
    <row r="74" spans="1:10" x14ac:dyDescent="0.25">
      <c r="A74" s="177"/>
      <c r="B74" s="23" t="s">
        <v>137</v>
      </c>
      <c r="C74" s="27"/>
      <c r="D74" s="24"/>
      <c r="E74" s="24">
        <v>4</v>
      </c>
      <c r="F74" s="24"/>
      <c r="G74" s="10">
        <f t="shared" si="43"/>
        <v>0</v>
      </c>
      <c r="H74" s="10">
        <f t="shared" si="44"/>
        <v>0</v>
      </c>
      <c r="I74" s="10">
        <f t="shared" si="45"/>
        <v>0</v>
      </c>
      <c r="J74" s="79">
        <f t="shared" si="0"/>
        <v>0</v>
      </c>
    </row>
    <row r="75" spans="1:10" x14ac:dyDescent="0.25">
      <c r="A75" s="177"/>
      <c r="B75" s="23" t="s">
        <v>219</v>
      </c>
      <c r="C75" s="27"/>
      <c r="D75" s="24"/>
      <c r="E75" s="24">
        <v>4</v>
      </c>
      <c r="F75" s="24"/>
      <c r="G75" s="10">
        <f t="shared" ref="G75" si="46">(IF(D75&gt;1, "1", "0"))*C75*E75</f>
        <v>0</v>
      </c>
      <c r="H75" s="10">
        <f t="shared" ref="H75" si="47">(IF(D75&gt;1, "1", "0"))*C75*E75</f>
        <v>0</v>
      </c>
      <c r="I75" s="10">
        <f>(IF(D75&gt;2, "1", "0"))*C75*E75</f>
        <v>0</v>
      </c>
      <c r="J75" s="79">
        <f t="shared" si="0"/>
        <v>0</v>
      </c>
    </row>
    <row r="76" spans="1:10" x14ac:dyDescent="0.25">
      <c r="A76" s="177"/>
      <c r="B76" s="23" t="s">
        <v>220</v>
      </c>
      <c r="C76" s="27"/>
      <c r="D76" s="24"/>
      <c r="E76" s="24">
        <v>4</v>
      </c>
      <c r="F76" s="24"/>
      <c r="G76" s="10">
        <f t="shared" ref="G76:G79" si="48">(IF(D76&gt;1, "1", "0"))*C76*E76</f>
        <v>0</v>
      </c>
      <c r="H76" s="10">
        <f t="shared" ref="H76:H79" si="49">(IF(D76&gt;1, "1", "0"))*C76*E76</f>
        <v>0</v>
      </c>
      <c r="I76" s="10">
        <f t="shared" ref="I76:I79" si="50">(IF(D76&gt;2, "1", "0"))*C76*E76</f>
        <v>0</v>
      </c>
      <c r="J76" s="79">
        <f t="shared" si="0"/>
        <v>0</v>
      </c>
    </row>
    <row r="77" spans="1:10" x14ac:dyDescent="0.25">
      <c r="A77" s="177"/>
      <c r="B77" s="23" t="s">
        <v>221</v>
      </c>
      <c r="C77" s="27"/>
      <c r="D77" s="24"/>
      <c r="E77" s="24">
        <v>4</v>
      </c>
      <c r="F77" s="24"/>
      <c r="G77" s="10">
        <f t="shared" si="48"/>
        <v>0</v>
      </c>
      <c r="H77" s="10">
        <f t="shared" si="49"/>
        <v>0</v>
      </c>
      <c r="I77" s="10">
        <f t="shared" si="50"/>
        <v>0</v>
      </c>
      <c r="J77" s="79">
        <f t="shared" si="0"/>
        <v>0</v>
      </c>
    </row>
    <row r="78" spans="1:10" x14ac:dyDescent="0.25">
      <c r="A78" s="177"/>
      <c r="B78" s="23" t="s">
        <v>138</v>
      </c>
      <c r="C78" s="27"/>
      <c r="D78" s="24"/>
      <c r="E78" s="24">
        <v>4</v>
      </c>
      <c r="F78" s="24"/>
      <c r="G78" s="10">
        <f t="shared" si="48"/>
        <v>0</v>
      </c>
      <c r="H78" s="10">
        <f t="shared" si="49"/>
        <v>0</v>
      </c>
      <c r="I78" s="10">
        <f t="shared" si="50"/>
        <v>0</v>
      </c>
      <c r="J78" s="79">
        <f t="shared" si="0"/>
        <v>0</v>
      </c>
    </row>
    <row r="79" spans="1:10" x14ac:dyDescent="0.25">
      <c r="A79" s="177"/>
      <c r="B79" s="23" t="s">
        <v>139</v>
      </c>
      <c r="C79" s="27"/>
      <c r="D79" s="24"/>
      <c r="E79" s="24">
        <v>4</v>
      </c>
      <c r="F79" s="24"/>
      <c r="G79" s="10">
        <f t="shared" si="48"/>
        <v>0</v>
      </c>
      <c r="H79" s="10">
        <f t="shared" si="49"/>
        <v>0</v>
      </c>
      <c r="I79" s="10">
        <f t="shared" si="50"/>
        <v>0</v>
      </c>
      <c r="J79" s="79">
        <f t="shared" si="0"/>
        <v>0</v>
      </c>
    </row>
    <row r="80" spans="1:10" ht="15.75" thickBot="1" x14ac:dyDescent="0.3">
      <c r="A80" s="33"/>
      <c r="B80" s="14" t="s">
        <v>14</v>
      </c>
      <c r="C80" s="29" t="s">
        <v>15</v>
      </c>
      <c r="D80" s="15" t="s">
        <v>15</v>
      </c>
      <c r="E80" s="15" t="s">
        <v>15</v>
      </c>
      <c r="F80" s="15"/>
      <c r="G80" s="12">
        <f t="shared" ref="G80" si="51">(IF(D80&gt;1, "1", "0"))*1</f>
        <v>1</v>
      </c>
      <c r="H80" s="11">
        <f t="shared" ref="H80" si="52">(IF(D80&gt;1, "1", "0"))*1</f>
        <v>1</v>
      </c>
      <c r="I80" s="65">
        <f t="shared" ref="I80" si="53">(IF(D80&gt;2, "1", "0"))*1</f>
        <v>1</v>
      </c>
      <c r="J80" s="80">
        <f t="shared" si="0"/>
        <v>0</v>
      </c>
    </row>
    <row r="81" spans="1:10" x14ac:dyDescent="0.25">
      <c r="A81" s="33"/>
      <c r="B81" s="1"/>
      <c r="C81" s="2"/>
      <c r="D81" s="2"/>
      <c r="E81" s="2"/>
      <c r="F81" s="2"/>
      <c r="G81" s="2"/>
      <c r="H81" s="2"/>
      <c r="I81" s="68"/>
      <c r="J81" s="3"/>
    </row>
    <row r="82" spans="1:10" ht="15.75" thickBot="1" x14ac:dyDescent="0.3">
      <c r="A82" s="33"/>
      <c r="B82" s="131" t="s">
        <v>13</v>
      </c>
      <c r="C82" s="132"/>
      <c r="D82" s="132"/>
      <c r="E82" s="32"/>
      <c r="F82" s="53"/>
      <c r="G82" s="44">
        <f>SUM(G20:G81)</f>
        <v>1</v>
      </c>
      <c r="H82" s="45">
        <f>SUM(H20:H81)</f>
        <v>1</v>
      </c>
      <c r="I82" s="45">
        <f>SUM(I20:I81)</f>
        <v>1</v>
      </c>
      <c r="J82" s="91">
        <f>SUM(J8:J80)</f>
        <v>0</v>
      </c>
    </row>
    <row r="83" spans="1:10" ht="15.75" thickBot="1" x14ac:dyDescent="0.3">
      <c r="A83" s="33"/>
    </row>
    <row r="84" spans="1:10" x14ac:dyDescent="0.25">
      <c r="A84" s="174" t="s">
        <v>190</v>
      </c>
      <c r="B84" s="174" t="s">
        <v>191</v>
      </c>
      <c r="C84" s="196" t="s">
        <v>197</v>
      </c>
      <c r="D84" s="84" t="s">
        <v>121</v>
      </c>
      <c r="E84" s="190" t="s">
        <v>196</v>
      </c>
      <c r="F84" s="191"/>
      <c r="G84" s="191"/>
      <c r="H84" s="192"/>
      <c r="I84" s="83"/>
      <c r="J84" s="2"/>
    </row>
    <row r="85" spans="1:10" ht="15.75" thickBot="1" x14ac:dyDescent="0.3">
      <c r="A85" s="170"/>
      <c r="B85" s="170"/>
      <c r="C85" s="199"/>
      <c r="D85" s="85" t="s">
        <v>122</v>
      </c>
      <c r="E85" s="193"/>
      <c r="F85" s="194"/>
      <c r="G85" s="194"/>
      <c r="H85" s="195"/>
      <c r="I85" s="82"/>
    </row>
    <row r="86" spans="1:10" ht="15.75" thickBot="1" x14ac:dyDescent="0.3">
      <c r="A86" s="41"/>
      <c r="B86" s="41"/>
      <c r="C86" s="41"/>
      <c r="D86" s="38"/>
      <c r="E86" s="93" t="s">
        <v>1</v>
      </c>
      <c r="F86" s="93" t="s">
        <v>2</v>
      </c>
      <c r="G86" s="93" t="s">
        <v>3</v>
      </c>
      <c r="H86" s="60" t="s">
        <v>61</v>
      </c>
      <c r="I86" s="1"/>
    </row>
    <row r="87" spans="1:10" x14ac:dyDescent="0.25">
      <c r="A87" s="182" t="s">
        <v>115</v>
      </c>
      <c r="B87" s="39" t="s">
        <v>79</v>
      </c>
      <c r="C87" s="40"/>
      <c r="D87" s="43" t="s">
        <v>15</v>
      </c>
      <c r="E87" s="86">
        <f t="shared" ref="E87:E95" si="54">C87*0.1</f>
        <v>0</v>
      </c>
      <c r="F87" s="86">
        <f t="shared" ref="F87:F94" si="55">C87*0.4</f>
        <v>0</v>
      </c>
      <c r="G87" s="86">
        <f t="shared" ref="G87:G94" si="56">C87*0.4</f>
        <v>0</v>
      </c>
      <c r="H87" s="87">
        <f t="shared" ref="H87:H94" si="57">C87*0.1</f>
        <v>0</v>
      </c>
    </row>
    <row r="88" spans="1:10" x14ac:dyDescent="0.25">
      <c r="A88" s="182"/>
      <c r="B88" s="8" t="s">
        <v>80</v>
      </c>
      <c r="C88" s="4"/>
      <c r="D88" s="43" t="s">
        <v>15</v>
      </c>
      <c r="E88" s="20">
        <f t="shared" si="54"/>
        <v>0</v>
      </c>
      <c r="F88" s="20">
        <f t="shared" si="55"/>
        <v>0</v>
      </c>
      <c r="G88" s="20">
        <f t="shared" si="56"/>
        <v>0</v>
      </c>
      <c r="H88" s="21">
        <f t="shared" si="57"/>
        <v>0</v>
      </c>
    </row>
    <row r="89" spans="1:10" x14ac:dyDescent="0.25">
      <c r="A89" s="182"/>
      <c r="B89" s="8" t="s">
        <v>81</v>
      </c>
      <c r="C89" s="4"/>
      <c r="D89" s="43" t="s">
        <v>15</v>
      </c>
      <c r="E89" s="20">
        <f t="shared" si="54"/>
        <v>0</v>
      </c>
      <c r="F89" s="20">
        <f t="shared" si="55"/>
        <v>0</v>
      </c>
      <c r="G89" s="20">
        <f t="shared" si="56"/>
        <v>0</v>
      </c>
      <c r="H89" s="21">
        <f t="shared" si="57"/>
        <v>0</v>
      </c>
    </row>
    <row r="90" spans="1:10" x14ac:dyDescent="0.25">
      <c r="A90" s="182"/>
      <c r="B90" s="8" t="s">
        <v>82</v>
      </c>
      <c r="C90" s="4"/>
      <c r="D90" s="43" t="s">
        <v>15</v>
      </c>
      <c r="E90" s="20">
        <f t="shared" si="54"/>
        <v>0</v>
      </c>
      <c r="F90" s="20">
        <f t="shared" si="55"/>
        <v>0</v>
      </c>
      <c r="G90" s="20">
        <f t="shared" si="56"/>
        <v>0</v>
      </c>
      <c r="H90" s="21">
        <f t="shared" si="57"/>
        <v>0</v>
      </c>
    </row>
    <row r="91" spans="1:10" x14ac:dyDescent="0.25">
      <c r="A91" s="182"/>
      <c r="B91" s="8" t="s">
        <v>83</v>
      </c>
      <c r="C91" s="4"/>
      <c r="D91" s="43" t="s">
        <v>15</v>
      </c>
      <c r="E91" s="20">
        <f t="shared" si="54"/>
        <v>0</v>
      </c>
      <c r="F91" s="20">
        <f t="shared" si="55"/>
        <v>0</v>
      </c>
      <c r="G91" s="20">
        <f t="shared" si="56"/>
        <v>0</v>
      </c>
      <c r="H91" s="21">
        <f t="shared" si="57"/>
        <v>0</v>
      </c>
    </row>
    <row r="92" spans="1:10" x14ac:dyDescent="0.25">
      <c r="A92" s="182"/>
      <c r="B92" s="8" t="s">
        <v>84</v>
      </c>
      <c r="C92" s="4"/>
      <c r="D92" s="43" t="s">
        <v>15</v>
      </c>
      <c r="E92" s="20">
        <f t="shared" si="54"/>
        <v>0</v>
      </c>
      <c r="F92" s="20">
        <f t="shared" si="55"/>
        <v>0</v>
      </c>
      <c r="G92" s="20">
        <f t="shared" si="56"/>
        <v>0</v>
      </c>
      <c r="H92" s="21">
        <f t="shared" si="57"/>
        <v>0</v>
      </c>
    </row>
    <row r="93" spans="1:10" x14ac:dyDescent="0.25">
      <c r="A93" s="183" t="s">
        <v>110</v>
      </c>
      <c r="B93" s="8" t="s">
        <v>76</v>
      </c>
      <c r="C93" s="4"/>
      <c r="D93" s="43" t="s">
        <v>15</v>
      </c>
      <c r="E93" s="20">
        <f t="shared" si="54"/>
        <v>0</v>
      </c>
      <c r="F93" s="20">
        <f t="shared" si="55"/>
        <v>0</v>
      </c>
      <c r="G93" s="20">
        <f t="shared" si="56"/>
        <v>0</v>
      </c>
      <c r="H93" s="21">
        <f t="shared" si="57"/>
        <v>0</v>
      </c>
    </row>
    <row r="94" spans="1:10" x14ac:dyDescent="0.25">
      <c r="A94" s="183"/>
      <c r="B94" s="8" t="s">
        <v>77</v>
      </c>
      <c r="C94" s="4"/>
      <c r="D94" s="43" t="s">
        <v>15</v>
      </c>
      <c r="E94" s="20">
        <f t="shared" si="54"/>
        <v>0</v>
      </c>
      <c r="F94" s="20">
        <f t="shared" si="55"/>
        <v>0</v>
      </c>
      <c r="G94" s="20">
        <f t="shared" si="56"/>
        <v>0</v>
      </c>
      <c r="H94" s="21">
        <f t="shared" si="57"/>
        <v>0</v>
      </c>
    </row>
    <row r="95" spans="1:10" x14ac:dyDescent="0.25">
      <c r="A95" s="183"/>
      <c r="B95" s="8" t="s">
        <v>78</v>
      </c>
      <c r="C95" s="4"/>
      <c r="D95" s="43" t="s">
        <v>15</v>
      </c>
      <c r="E95" s="20">
        <f t="shared" si="54"/>
        <v>0</v>
      </c>
      <c r="F95" s="20">
        <f>C95*0.5</f>
        <v>0</v>
      </c>
      <c r="G95" s="20">
        <f>C95*0.35</f>
        <v>0</v>
      </c>
      <c r="H95" s="21">
        <f>C95*0.05</f>
        <v>0</v>
      </c>
    </row>
    <row r="96" spans="1:10" ht="21" customHeight="1" x14ac:dyDescent="0.25">
      <c r="A96" s="178" t="s">
        <v>222</v>
      </c>
      <c r="B96" s="23" t="s">
        <v>223</v>
      </c>
      <c r="C96" s="24"/>
      <c r="D96" s="43" t="s">
        <v>15</v>
      </c>
      <c r="E96" s="20">
        <f t="shared" ref="E96:E97" si="58">C96*0.1</f>
        <v>0</v>
      </c>
      <c r="F96" s="20">
        <f t="shared" ref="F96:F97" si="59">C96*0.5</f>
        <v>0</v>
      </c>
      <c r="G96" s="20">
        <f t="shared" ref="G96:G97" si="60">C96*0.35</f>
        <v>0</v>
      </c>
      <c r="H96" s="21">
        <f t="shared" ref="H96:H97" si="61">C96*0.05</f>
        <v>0</v>
      </c>
    </row>
    <row r="97" spans="1:10" ht="21" customHeight="1" x14ac:dyDescent="0.25">
      <c r="A97" s="179"/>
      <c r="B97" s="23" t="s">
        <v>224</v>
      </c>
      <c r="C97" s="24"/>
      <c r="D97" s="43" t="s">
        <v>15</v>
      </c>
      <c r="E97" s="20">
        <f t="shared" si="58"/>
        <v>0</v>
      </c>
      <c r="F97" s="20">
        <f t="shared" si="59"/>
        <v>0</v>
      </c>
      <c r="G97" s="20">
        <f t="shared" si="60"/>
        <v>0</v>
      </c>
      <c r="H97" s="21">
        <f t="shared" si="61"/>
        <v>0</v>
      </c>
    </row>
    <row r="98" spans="1:10" ht="21" customHeight="1" x14ac:dyDescent="0.25">
      <c r="A98" s="201" t="s">
        <v>249</v>
      </c>
      <c r="B98" s="23" t="s">
        <v>252</v>
      </c>
      <c r="C98" s="24"/>
      <c r="D98" s="43" t="s">
        <v>15</v>
      </c>
      <c r="E98" s="20">
        <f t="shared" ref="E98:E99" si="62">C98*0.1</f>
        <v>0</v>
      </c>
      <c r="F98" s="20">
        <f t="shared" ref="F98:F99" si="63">C98*0.5</f>
        <v>0</v>
      </c>
      <c r="G98" s="20">
        <f t="shared" ref="G98:G99" si="64">C98*0.35</f>
        <v>0</v>
      </c>
      <c r="H98" s="21">
        <f t="shared" ref="H98:H99" si="65">C98*0.05</f>
        <v>0</v>
      </c>
    </row>
    <row r="99" spans="1:10" ht="21" customHeight="1" x14ac:dyDescent="0.25">
      <c r="A99" s="202"/>
      <c r="B99" s="23" t="s">
        <v>253</v>
      </c>
      <c r="C99" s="24"/>
      <c r="D99" s="43" t="s">
        <v>15</v>
      </c>
      <c r="E99" s="20">
        <f t="shared" si="62"/>
        <v>0</v>
      </c>
      <c r="F99" s="20">
        <f t="shared" si="63"/>
        <v>0</v>
      </c>
      <c r="G99" s="20">
        <f t="shared" si="64"/>
        <v>0</v>
      </c>
      <c r="H99" s="21">
        <f t="shared" si="65"/>
        <v>0</v>
      </c>
    </row>
    <row r="100" spans="1:10" ht="21" x14ac:dyDescent="0.35">
      <c r="A100" s="92" t="s">
        <v>111</v>
      </c>
      <c r="B100" s="23" t="s">
        <v>254</v>
      </c>
      <c r="C100" s="24"/>
      <c r="D100" s="43">
        <v>2</v>
      </c>
      <c r="E100" s="20">
        <f t="shared" ref="E100" si="66">C100*0.1</f>
        <v>0</v>
      </c>
      <c r="F100" s="20">
        <f t="shared" ref="F100" si="67">C100*0.5</f>
        <v>0</v>
      </c>
      <c r="G100" s="20">
        <f t="shared" ref="G100" si="68">C100*0.35</f>
        <v>0</v>
      </c>
      <c r="H100" s="20">
        <f>(C100*0.15)*D100</f>
        <v>0</v>
      </c>
    </row>
    <row r="101" spans="1:10" x14ac:dyDescent="0.25">
      <c r="A101" s="175" t="s">
        <v>114</v>
      </c>
      <c r="B101" s="23" t="s">
        <v>140</v>
      </c>
      <c r="C101" s="24"/>
      <c r="D101" s="43" t="s">
        <v>15</v>
      </c>
      <c r="E101" s="20">
        <f>C101*0.1</f>
        <v>0</v>
      </c>
      <c r="F101" s="20">
        <f>C101*0.5</f>
        <v>0</v>
      </c>
      <c r="G101" s="20">
        <f>C101*0.35</f>
        <v>0</v>
      </c>
      <c r="H101" s="21">
        <f>C101*0.05</f>
        <v>0</v>
      </c>
    </row>
    <row r="102" spans="1:10" x14ac:dyDescent="0.25">
      <c r="A102" s="175"/>
      <c r="B102" s="23" t="s">
        <v>141</v>
      </c>
      <c r="C102" s="24"/>
      <c r="D102" s="43" t="s">
        <v>15</v>
      </c>
      <c r="E102" s="20">
        <f>C102*0.1</f>
        <v>0</v>
      </c>
      <c r="F102" s="20">
        <f>C102*0.5</f>
        <v>0</v>
      </c>
      <c r="G102" s="20">
        <f>C102*0.35</f>
        <v>0</v>
      </c>
      <c r="H102" s="21">
        <f>C102*0.05</f>
        <v>0</v>
      </c>
    </row>
    <row r="103" spans="1:10" x14ac:dyDescent="0.25">
      <c r="A103" s="176" t="s">
        <v>116</v>
      </c>
      <c r="B103" s="8" t="s">
        <v>142</v>
      </c>
      <c r="C103" s="4"/>
      <c r="D103" s="4">
        <v>4</v>
      </c>
      <c r="E103" s="20">
        <f>((C103*0.15)*D103)</f>
        <v>0</v>
      </c>
      <c r="F103" s="20">
        <f>(C103*0.4)*D103</f>
        <v>0</v>
      </c>
      <c r="G103" s="20">
        <f>(C103*0.35)*D103</f>
        <v>0</v>
      </c>
      <c r="H103" s="21">
        <f>(C103*0.1)*D103</f>
        <v>0</v>
      </c>
    </row>
    <row r="104" spans="1:10" x14ac:dyDescent="0.25">
      <c r="A104" s="176"/>
      <c r="B104" s="8" t="s">
        <v>143</v>
      </c>
      <c r="C104" s="4"/>
      <c r="D104" s="4">
        <v>4</v>
      </c>
      <c r="E104" s="20">
        <f>(C104*0.15)*D104</f>
        <v>0</v>
      </c>
      <c r="F104" s="20">
        <f>(C104*0.4)*D104</f>
        <v>0</v>
      </c>
      <c r="G104" s="20">
        <f>(C104*0.35)*D104</f>
        <v>0</v>
      </c>
      <c r="H104" s="21">
        <f>(C104*0.1)*D104</f>
        <v>0</v>
      </c>
    </row>
    <row r="105" spans="1:10" ht="15.75" thickBot="1" x14ac:dyDescent="0.3">
      <c r="A105" s="33"/>
      <c r="B105" s="14" t="s">
        <v>14</v>
      </c>
      <c r="C105" s="15" t="s">
        <v>15</v>
      </c>
      <c r="D105" s="15" t="s">
        <v>15</v>
      </c>
      <c r="E105" s="12">
        <f>(IF(C105&gt;1, "1", "0"))*10</f>
        <v>10</v>
      </c>
      <c r="F105" s="11">
        <f>(IF(C105&gt;1, "1", "0"))*10</f>
        <v>10</v>
      </c>
      <c r="G105" s="11">
        <f>(IF(C105&gt;2, "1", "0"))*10</f>
        <v>10</v>
      </c>
      <c r="H105" s="13">
        <f>(IF(C105&gt;2, "1", "0"))*10</f>
        <v>10</v>
      </c>
    </row>
    <row r="106" spans="1:10" x14ac:dyDescent="0.25">
      <c r="A106" s="33"/>
      <c r="B106" s="1"/>
      <c r="C106" s="2"/>
      <c r="D106" s="2"/>
      <c r="E106" s="2"/>
      <c r="F106" s="2"/>
      <c r="G106" s="2"/>
      <c r="H106" s="81"/>
      <c r="I106" s="2"/>
      <c r="J106" s="2"/>
    </row>
    <row r="107" spans="1:10" ht="15.75" thickBot="1" x14ac:dyDescent="0.3">
      <c r="B107" s="131" t="s">
        <v>13</v>
      </c>
      <c r="C107" s="132"/>
      <c r="D107" s="132"/>
      <c r="E107" s="46">
        <f>SUM(E87:E106)</f>
        <v>10</v>
      </c>
      <c r="F107" s="46">
        <f>SUM(F87:F106)</f>
        <v>10</v>
      </c>
      <c r="G107" s="46">
        <f>SUM(G87:G105)</f>
        <v>10</v>
      </c>
      <c r="H107" s="47">
        <f>SUM(H87:H105)</f>
        <v>10</v>
      </c>
    </row>
    <row r="108" spans="1:10" ht="18" customHeight="1" thickBot="1" x14ac:dyDescent="0.3">
      <c r="B108" s="36"/>
      <c r="C108" s="36"/>
      <c r="D108" s="36"/>
      <c r="E108" s="37"/>
      <c r="F108" s="37"/>
      <c r="G108" s="37"/>
      <c r="H108" s="37"/>
      <c r="I108" s="37"/>
    </row>
    <row r="109" spans="1:10" ht="30" customHeight="1" thickBot="1" x14ac:dyDescent="0.3">
      <c r="A109" s="127" t="s">
        <v>209</v>
      </c>
      <c r="B109" s="128" t="s">
        <v>60</v>
      </c>
      <c r="C109" s="111" t="s">
        <v>59</v>
      </c>
      <c r="D109" s="146" t="s">
        <v>193</v>
      </c>
      <c r="E109" s="147"/>
      <c r="F109" s="148"/>
    </row>
    <row r="110" spans="1:10" ht="15" customHeight="1" x14ac:dyDescent="0.25">
      <c r="A110" s="6"/>
      <c r="B110" s="7"/>
      <c r="C110" s="62"/>
      <c r="D110" s="94" t="s">
        <v>1</v>
      </c>
      <c r="E110" s="94" t="s">
        <v>2</v>
      </c>
      <c r="F110" s="94" t="s">
        <v>3</v>
      </c>
    </row>
    <row r="111" spans="1:10" ht="30" customHeight="1" x14ac:dyDescent="0.25">
      <c r="A111" s="4" t="s">
        <v>48</v>
      </c>
      <c r="B111" s="4"/>
      <c r="C111" s="4"/>
      <c r="D111" s="10">
        <f>(IF(B111&gt;1, "1", "0"))*C111</f>
        <v>0</v>
      </c>
      <c r="E111" s="9">
        <f>(IF(B111&gt;1, "1", "0"))*C111</f>
        <v>0</v>
      </c>
      <c r="F111" s="9">
        <f>(IF(B111&gt;2, "1", "0"))*C111</f>
        <v>0</v>
      </c>
      <c r="G111" s="48"/>
    </row>
    <row r="112" spans="1:10" ht="30" customHeight="1" x14ac:dyDescent="0.25">
      <c r="A112" s="4" t="s">
        <v>49</v>
      </c>
      <c r="B112" s="4"/>
      <c r="C112" s="4"/>
      <c r="D112" s="10">
        <f>(IF(B112&gt;1, "1", "0"))*C112</f>
        <v>0</v>
      </c>
      <c r="E112" s="9">
        <f>(IF(B112&gt;1, "1", "0"))*C112</f>
        <v>0</v>
      </c>
      <c r="F112" s="9">
        <f>(IF(B112&gt;2, "1", "0"))*C112</f>
        <v>0</v>
      </c>
      <c r="G112" s="48"/>
    </row>
    <row r="113" spans="1:6" ht="15" customHeight="1" x14ac:dyDescent="0.25">
      <c r="A113" s="118"/>
      <c r="B113" s="4"/>
      <c r="C113" s="4"/>
      <c r="D113" s="10"/>
      <c r="E113" s="9"/>
      <c r="F113" s="9"/>
    </row>
    <row r="114" spans="1:6" ht="15" customHeight="1" x14ac:dyDescent="0.25"/>
    <row r="115" spans="1:6" x14ac:dyDescent="0.25">
      <c r="B115" s="35" t="s">
        <v>130</v>
      </c>
    </row>
    <row r="116" spans="1:6" x14ac:dyDescent="0.25">
      <c r="B116" s="198" t="s">
        <v>129</v>
      </c>
      <c r="C116" s="198"/>
      <c r="D116" s="198"/>
      <c r="E116" s="48"/>
      <c r="F116" s="48"/>
    </row>
    <row r="117" spans="1:6" x14ac:dyDescent="0.25">
      <c r="B117" s="198" t="s">
        <v>155</v>
      </c>
      <c r="C117" s="198"/>
      <c r="D117" s="198"/>
    </row>
    <row r="118" spans="1:6" x14ac:dyDescent="0.25">
      <c r="B118" s="145" t="s">
        <v>117</v>
      </c>
      <c r="C118" s="145"/>
      <c r="D118" s="145"/>
    </row>
    <row r="119" spans="1:6" x14ac:dyDescent="0.25">
      <c r="B119" s="49"/>
      <c r="C119" s="49"/>
      <c r="D119" s="49"/>
    </row>
    <row r="120" spans="1:6" x14ac:dyDescent="0.25">
      <c r="B120" t="s">
        <v>132</v>
      </c>
    </row>
  </sheetData>
  <mergeCells count="34">
    <mergeCell ref="B107:D107"/>
    <mergeCell ref="B116:D116"/>
    <mergeCell ref="B117:D117"/>
    <mergeCell ref="B118:D118"/>
    <mergeCell ref="B1:G1"/>
    <mergeCell ref="B82:D82"/>
    <mergeCell ref="E84:H85"/>
    <mergeCell ref="B84:B85"/>
    <mergeCell ref="C84:C85"/>
    <mergeCell ref="D109:F109"/>
    <mergeCell ref="A5:A6"/>
    <mergeCell ref="B5:B6"/>
    <mergeCell ref="G5:I6"/>
    <mergeCell ref="C5:C6"/>
    <mergeCell ref="J5:J6"/>
    <mergeCell ref="F5:F6"/>
    <mergeCell ref="A8:A31"/>
    <mergeCell ref="A87:A92"/>
    <mergeCell ref="A93:A95"/>
    <mergeCell ref="A41:A45"/>
    <mergeCell ref="A46:A49"/>
    <mergeCell ref="A36:A40"/>
    <mergeCell ref="A50:A57"/>
    <mergeCell ref="A60:A66"/>
    <mergeCell ref="A32:A33"/>
    <mergeCell ref="A58:A59"/>
    <mergeCell ref="A34:A35"/>
    <mergeCell ref="A101:A102"/>
    <mergeCell ref="A103:A104"/>
    <mergeCell ref="A84:A85"/>
    <mergeCell ref="A67:A72"/>
    <mergeCell ref="A73:A79"/>
    <mergeCell ref="A96:A97"/>
    <mergeCell ref="A98:A99"/>
  </mergeCells>
  <phoneticPr fontId="17" type="noConversion"/>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Sectionals</vt:lpstr>
      <vt:lpstr>Synchro Championships</vt:lpstr>
      <vt:lpstr>Praire Regionals</vt:lpstr>
      <vt:lpstr>MB Open</vt:lpstr>
      <vt:lpstr>STARSkate Championships</vt:lpstr>
      <vt:lpstr>Crocus</vt:lpstr>
      <vt:lpstr>Regional Championships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Megan Svistovski</dc:creator>
  <cp:lastModifiedBy>Skate Admin</cp:lastModifiedBy>
  <cp:lastPrinted>2018-02-21T21:35:05Z</cp:lastPrinted>
  <dcterms:created xsi:type="dcterms:W3CDTF">2014-10-08T18:42:41Z</dcterms:created>
  <dcterms:modified xsi:type="dcterms:W3CDTF">2019-12-03T17:14:13Z</dcterms:modified>
</cp:coreProperties>
</file>